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ministratore\Downloads\"/>
    </mc:Choice>
  </mc:AlternateContent>
  <bookViews>
    <workbookView xWindow="0" yWindow="0" windowWidth="28800" windowHeight="12330"/>
  </bookViews>
  <sheets>
    <sheet name="Foglio3" sheetId="4" r:id="rId1"/>
    <sheet name="Foglio2" sheetId="2" r:id="rId2"/>
    <sheet name="Foglio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C6" i="4" l="1"/>
  <c r="D43" i="4" l="1"/>
  <c r="C43" i="4"/>
  <c r="B43" i="4"/>
  <c r="D6" i="4" l="1"/>
  <c r="B6" i="4"/>
  <c r="B5" i="4"/>
  <c r="D39" i="4"/>
  <c r="C39" i="4"/>
  <c r="B39" i="4"/>
  <c r="D35" i="4"/>
  <c r="C35" i="4"/>
  <c r="B35" i="4"/>
  <c r="D31" i="4"/>
  <c r="C31" i="4"/>
  <c r="B31" i="4"/>
  <c r="D27" i="4"/>
  <c r="C27" i="4"/>
  <c r="B27" i="4"/>
  <c r="D23" i="4"/>
  <c r="C23" i="4"/>
  <c r="B23" i="4"/>
  <c r="D19" i="4"/>
  <c r="C19" i="4"/>
  <c r="B19" i="4"/>
  <c r="D15" i="4"/>
  <c r="C15" i="4"/>
  <c r="B15" i="4"/>
  <c r="D11" i="4"/>
  <c r="C11" i="4"/>
  <c r="B11" i="4"/>
  <c r="B7" i="4"/>
  <c r="C7" i="4" l="1"/>
  <c r="D7" i="4"/>
  <c r="E43" i="3"/>
  <c r="C43" i="3"/>
  <c r="E39" i="3"/>
  <c r="D39" i="3"/>
  <c r="C39" i="3"/>
  <c r="B39" i="3"/>
  <c r="D35" i="3"/>
  <c r="C35" i="3"/>
  <c r="B35" i="3"/>
  <c r="D31" i="3"/>
  <c r="C31" i="3"/>
  <c r="B31" i="3"/>
  <c r="D27" i="3"/>
  <c r="C27" i="3"/>
  <c r="B27" i="3"/>
  <c r="E23" i="3"/>
  <c r="D23" i="3"/>
  <c r="C23" i="3"/>
  <c r="B23" i="3"/>
  <c r="D19" i="3"/>
  <c r="C19" i="3"/>
  <c r="B19" i="3"/>
  <c r="D15" i="3"/>
  <c r="C15" i="3"/>
  <c r="B15" i="3"/>
  <c r="E11" i="3"/>
  <c r="D11" i="3"/>
  <c r="C11" i="3"/>
  <c r="B11" i="3"/>
  <c r="D6" i="3"/>
  <c r="C6" i="3"/>
  <c r="B6" i="3"/>
  <c r="D5" i="3"/>
  <c r="E7" i="3" s="1"/>
  <c r="C5" i="3"/>
  <c r="B5" i="3"/>
  <c r="B7" i="3" s="1"/>
  <c r="C7" i="3" l="1"/>
  <c r="D7" i="3"/>
  <c r="E39" i="2"/>
  <c r="C39" i="2"/>
  <c r="D39" i="2"/>
  <c r="B39" i="2"/>
  <c r="C35" i="2"/>
  <c r="D35" i="2"/>
  <c r="B35" i="2"/>
  <c r="C31" i="2"/>
  <c r="D31" i="2"/>
  <c r="B31" i="2"/>
  <c r="C27" i="2"/>
  <c r="D27" i="2"/>
  <c r="B27" i="2"/>
  <c r="E23" i="2"/>
  <c r="C23" i="2"/>
  <c r="D23" i="2"/>
  <c r="B23" i="2"/>
  <c r="D19" i="2"/>
  <c r="C19" i="2"/>
  <c r="B19" i="2"/>
  <c r="C15" i="2"/>
  <c r="D15" i="2"/>
  <c r="B15" i="2"/>
  <c r="E11" i="2"/>
  <c r="C11" i="2"/>
  <c r="D11" i="2"/>
  <c r="B11" i="2"/>
  <c r="C6" i="2" l="1"/>
  <c r="C7" i="2" s="1"/>
  <c r="C5" i="2"/>
  <c r="D6" i="2"/>
  <c r="B6" i="2"/>
  <c r="E43" i="2"/>
  <c r="C43" i="2" l="1"/>
  <c r="D5" i="2" l="1"/>
  <c r="B5" i="2"/>
  <c r="B7" i="2" s="1"/>
  <c r="E7" i="2" l="1"/>
  <c r="D7" i="2"/>
</calcChain>
</file>

<file path=xl/sharedStrings.xml><?xml version="1.0" encoding="utf-8"?>
<sst xmlns="http://schemas.openxmlformats.org/spreadsheetml/2006/main" count="109" uniqueCount="34">
  <si>
    <t>N viaggi</t>
  </si>
  <si>
    <t>ore</t>
  </si>
  <si>
    <t>Km</t>
  </si>
  <si>
    <t>Differenza</t>
  </si>
  <si>
    <t>Totale 2021</t>
  </si>
  <si>
    <t>Numero Verde 2022</t>
  </si>
  <si>
    <t>Numero Verde 2021</t>
  </si>
  <si>
    <t>R.S.A. Pisogne 2022</t>
  </si>
  <si>
    <t>R.S.A. Pisogne 2021</t>
  </si>
  <si>
    <t>Valle Camonica Solidale 2022</t>
  </si>
  <si>
    <t>Valle Camonica Solidale 2021</t>
  </si>
  <si>
    <t>Comune di Pisogne 2022</t>
  </si>
  <si>
    <t>Comune di Pisogne 2021</t>
  </si>
  <si>
    <t>Comune di Darfo B.T. 2022</t>
  </si>
  <si>
    <t>Comune di Darfo B.T. 2021</t>
  </si>
  <si>
    <t>Comune di Angolo 2022</t>
  </si>
  <si>
    <t>Comune di Angolo 2021</t>
  </si>
  <si>
    <t>Comune di Pian Camuno 2022</t>
  </si>
  <si>
    <t>Comune di Pian Camuno 2021</t>
  </si>
  <si>
    <t>Valsaviore 2022</t>
  </si>
  <si>
    <t>Valsaviore 2021</t>
  </si>
  <si>
    <t>SERVIZI PER</t>
  </si>
  <si>
    <t>Aiuto alla persona, gestione dei servizi, cura del verde, nonno vigile, presenze ufficio 2021</t>
  </si>
  <si>
    <t>Auser Pisogne anno 2022                                                                                                                (da gennaio al 10 dicembre)</t>
  </si>
  <si>
    <t>Aiuto alla persona, gestione dei servizi, cura del verde, nonno vigile, presenze ufficio fino a novembre 2022</t>
  </si>
  <si>
    <t>Gennaio-10 dicembre 2022</t>
  </si>
  <si>
    <t>% (sui KM)</t>
  </si>
  <si>
    <t>Totale 2022</t>
  </si>
  <si>
    <t xml:space="preserve">Confronto Servizi Auser Pisogne 2021-2022                                                                                                     </t>
  </si>
  <si>
    <t>Aiuto alla persona, gestione dei servizi, cura del verde, nonno vigile, segretariato sociale, presenze ufficio 2021</t>
  </si>
  <si>
    <t>Aiuto alla persona, gestione dei servizi, cura del verde, nonno vigile, segretariato sociale, presenze ufficio 2022</t>
  </si>
  <si>
    <t xml:space="preserve">Attività dei volontari dell'Auser di Pisogne nell'anno 2022                                                                                                                </t>
  </si>
  <si>
    <t>Consegna pasti a domicilio 2022</t>
  </si>
  <si>
    <t>10030 (n° pasti consegnati)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</si>
</sst>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  <numFmt numFmtId="166" formatCode="0.0"/>
    <numFmt numFmtId="167" formatCode="_-* #,##0.000_-;\-* #,##0.0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theme="4" tint="-0.249977111117893"/>
      <name val="Arial"/>
      <family val="2"/>
    </font>
    <font>
      <i/>
      <sz val="12"/>
      <name val="Arial"/>
      <family val="2"/>
    </font>
    <font>
      <b/>
      <i/>
      <sz val="14"/>
      <color theme="1"/>
      <name val="Arial"/>
      <family val="2"/>
    </font>
    <font>
      <i/>
      <sz val="14"/>
      <color theme="4" tint="-0.249977111117893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64" fontId="4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/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164" fontId="7" fillId="0" borderId="11" xfId="1" applyNumberFormat="1" applyFont="1" applyBorder="1" applyAlignment="1">
      <alignment horizontal="center" vertical="center"/>
    </xf>
    <xf numFmtId="165" fontId="7" fillId="0" borderId="11" xfId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left"/>
    </xf>
    <xf numFmtId="0" fontId="8" fillId="0" borderId="0" xfId="0" applyFont="1"/>
    <xf numFmtId="164" fontId="9" fillId="0" borderId="10" xfId="1" applyNumberFormat="1" applyFont="1" applyBorder="1" applyAlignment="1">
      <alignment horizontal="left"/>
    </xf>
    <xf numFmtId="166" fontId="10" fillId="0" borderId="12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6" fillId="0" borderId="10" xfId="1" applyNumberFormat="1" applyFont="1" applyBorder="1" applyAlignment="1">
      <alignment horizontal="left" wrapText="1"/>
    </xf>
    <xf numFmtId="164" fontId="13" fillId="0" borderId="11" xfId="1" applyNumberFormat="1" applyFont="1" applyBorder="1" applyAlignment="1">
      <alignment horizontal="center" vertical="center"/>
    </xf>
    <xf numFmtId="165" fontId="7" fillId="0" borderId="11" xfId="1" applyNumberFormat="1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13" fillId="0" borderId="11" xfId="1" applyNumberFormat="1" applyFont="1" applyBorder="1"/>
    <xf numFmtId="164" fontId="14" fillId="0" borderId="13" xfId="1" applyNumberFormat="1" applyFont="1" applyBorder="1" applyAlignment="1">
      <alignment horizontal="left"/>
    </xf>
    <xf numFmtId="164" fontId="10" fillId="0" borderId="14" xfId="1" applyNumberFormat="1" applyFont="1" applyBorder="1" applyAlignment="1">
      <alignment horizontal="center" vertical="center"/>
    </xf>
    <xf numFmtId="164" fontId="10" fillId="0" borderId="14" xfId="1" applyNumberFormat="1" applyFont="1" applyBorder="1"/>
    <xf numFmtId="0" fontId="15" fillId="0" borderId="0" xfId="0" applyFont="1"/>
    <xf numFmtId="167" fontId="3" fillId="0" borderId="0" xfId="0" applyNumberFormat="1" applyFont="1"/>
    <xf numFmtId="164" fontId="9" fillId="0" borderId="10" xfId="1" applyNumberFormat="1" applyFont="1" applyBorder="1" applyAlignment="1">
      <alignment horizontal="left" wrapText="1"/>
    </xf>
    <xf numFmtId="164" fontId="2" fillId="2" borderId="10" xfId="1" applyNumberFormat="1" applyFont="1" applyFill="1" applyBorder="1" applyAlignment="1">
      <alignment horizontal="left"/>
    </xf>
    <xf numFmtId="164" fontId="16" fillId="0" borderId="11" xfId="1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0" xfId="0" applyFont="1" applyBorder="1"/>
    <xf numFmtId="165" fontId="7" fillId="2" borderId="11" xfId="1" applyNumberFormat="1" applyFont="1" applyFill="1" applyBorder="1" applyAlignment="1">
      <alignment horizontal="center" vertical="center"/>
    </xf>
    <xf numFmtId="165" fontId="16" fillId="0" borderId="11" xfId="1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5" fontId="13" fillId="0" borderId="11" xfId="1" applyNumberFormat="1" applyFont="1" applyBorder="1"/>
    <xf numFmtId="165" fontId="13" fillId="0" borderId="11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5" fontId="7" fillId="0" borderId="11" xfId="1" applyNumberFormat="1" applyFont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0" workbookViewId="0">
      <selection activeCell="B49" sqref="B49"/>
    </sheetView>
  </sheetViews>
  <sheetFormatPr defaultRowHeight="18" x14ac:dyDescent="0.25"/>
  <cols>
    <col min="1" max="1" width="34.28515625" style="1" customWidth="1"/>
    <col min="2" max="2" width="20.85546875" style="1" customWidth="1"/>
    <col min="3" max="3" width="16.28515625" style="1" customWidth="1"/>
    <col min="4" max="4" width="15.7109375" style="29" customWidth="1"/>
    <col min="5" max="6" width="8.28515625" style="1" customWidth="1"/>
    <col min="7" max="251" width="9.140625" style="1"/>
    <col min="252" max="252" width="34.28515625" style="1" customWidth="1"/>
    <col min="253" max="253" width="12.5703125" style="1" customWidth="1"/>
    <col min="254" max="254" width="14.28515625" style="1" customWidth="1"/>
    <col min="255" max="255" width="10.7109375" style="1" customWidth="1"/>
    <col min="256" max="507" width="9.140625" style="1"/>
    <col min="508" max="508" width="34.28515625" style="1" customWidth="1"/>
    <col min="509" max="509" width="12.5703125" style="1" customWidth="1"/>
    <col min="510" max="510" width="14.28515625" style="1" customWidth="1"/>
    <col min="511" max="511" width="10.7109375" style="1" customWidth="1"/>
    <col min="512" max="763" width="9.140625" style="1"/>
    <col min="764" max="764" width="34.28515625" style="1" customWidth="1"/>
    <col min="765" max="765" width="12.5703125" style="1" customWidth="1"/>
    <col min="766" max="766" width="14.28515625" style="1" customWidth="1"/>
    <col min="767" max="767" width="10.7109375" style="1" customWidth="1"/>
    <col min="768" max="1019" width="9.140625" style="1"/>
    <col min="1020" max="1020" width="34.28515625" style="1" customWidth="1"/>
    <col min="1021" max="1021" width="12.5703125" style="1" customWidth="1"/>
    <col min="1022" max="1022" width="14.28515625" style="1" customWidth="1"/>
    <col min="1023" max="1023" width="10.7109375" style="1" customWidth="1"/>
    <col min="1024" max="1275" width="9.140625" style="1"/>
    <col min="1276" max="1276" width="34.28515625" style="1" customWidth="1"/>
    <col min="1277" max="1277" width="12.5703125" style="1" customWidth="1"/>
    <col min="1278" max="1278" width="14.28515625" style="1" customWidth="1"/>
    <col min="1279" max="1279" width="10.7109375" style="1" customWidth="1"/>
    <col min="1280" max="1531" width="9.140625" style="1"/>
    <col min="1532" max="1532" width="34.28515625" style="1" customWidth="1"/>
    <col min="1533" max="1533" width="12.5703125" style="1" customWidth="1"/>
    <col min="1534" max="1534" width="14.28515625" style="1" customWidth="1"/>
    <col min="1535" max="1535" width="10.7109375" style="1" customWidth="1"/>
    <col min="1536" max="1787" width="9.140625" style="1"/>
    <col min="1788" max="1788" width="34.28515625" style="1" customWidth="1"/>
    <col min="1789" max="1789" width="12.5703125" style="1" customWidth="1"/>
    <col min="1790" max="1790" width="14.28515625" style="1" customWidth="1"/>
    <col min="1791" max="1791" width="10.7109375" style="1" customWidth="1"/>
    <col min="1792" max="2043" width="9.140625" style="1"/>
    <col min="2044" max="2044" width="34.28515625" style="1" customWidth="1"/>
    <col min="2045" max="2045" width="12.5703125" style="1" customWidth="1"/>
    <col min="2046" max="2046" width="14.28515625" style="1" customWidth="1"/>
    <col min="2047" max="2047" width="10.7109375" style="1" customWidth="1"/>
    <col min="2048" max="2299" width="9.140625" style="1"/>
    <col min="2300" max="2300" width="34.28515625" style="1" customWidth="1"/>
    <col min="2301" max="2301" width="12.5703125" style="1" customWidth="1"/>
    <col min="2302" max="2302" width="14.28515625" style="1" customWidth="1"/>
    <col min="2303" max="2303" width="10.7109375" style="1" customWidth="1"/>
    <col min="2304" max="2555" width="9.140625" style="1"/>
    <col min="2556" max="2556" width="34.28515625" style="1" customWidth="1"/>
    <col min="2557" max="2557" width="12.5703125" style="1" customWidth="1"/>
    <col min="2558" max="2558" width="14.28515625" style="1" customWidth="1"/>
    <col min="2559" max="2559" width="10.7109375" style="1" customWidth="1"/>
    <col min="2560" max="2811" width="9.140625" style="1"/>
    <col min="2812" max="2812" width="34.28515625" style="1" customWidth="1"/>
    <col min="2813" max="2813" width="12.5703125" style="1" customWidth="1"/>
    <col min="2814" max="2814" width="14.28515625" style="1" customWidth="1"/>
    <col min="2815" max="2815" width="10.7109375" style="1" customWidth="1"/>
    <col min="2816" max="3067" width="9.140625" style="1"/>
    <col min="3068" max="3068" width="34.28515625" style="1" customWidth="1"/>
    <col min="3069" max="3069" width="12.5703125" style="1" customWidth="1"/>
    <col min="3070" max="3070" width="14.28515625" style="1" customWidth="1"/>
    <col min="3071" max="3071" width="10.7109375" style="1" customWidth="1"/>
    <col min="3072" max="3323" width="9.140625" style="1"/>
    <col min="3324" max="3324" width="34.28515625" style="1" customWidth="1"/>
    <col min="3325" max="3325" width="12.5703125" style="1" customWidth="1"/>
    <col min="3326" max="3326" width="14.28515625" style="1" customWidth="1"/>
    <col min="3327" max="3327" width="10.7109375" style="1" customWidth="1"/>
    <col min="3328" max="3579" width="9.140625" style="1"/>
    <col min="3580" max="3580" width="34.28515625" style="1" customWidth="1"/>
    <col min="3581" max="3581" width="12.5703125" style="1" customWidth="1"/>
    <col min="3582" max="3582" width="14.28515625" style="1" customWidth="1"/>
    <col min="3583" max="3583" width="10.7109375" style="1" customWidth="1"/>
    <col min="3584" max="3835" width="9.140625" style="1"/>
    <col min="3836" max="3836" width="34.28515625" style="1" customWidth="1"/>
    <col min="3837" max="3837" width="12.5703125" style="1" customWidth="1"/>
    <col min="3838" max="3838" width="14.28515625" style="1" customWidth="1"/>
    <col min="3839" max="3839" width="10.7109375" style="1" customWidth="1"/>
    <col min="3840" max="4091" width="9.140625" style="1"/>
    <col min="4092" max="4092" width="34.28515625" style="1" customWidth="1"/>
    <col min="4093" max="4093" width="12.5703125" style="1" customWidth="1"/>
    <col min="4094" max="4094" width="14.28515625" style="1" customWidth="1"/>
    <col min="4095" max="4095" width="10.7109375" style="1" customWidth="1"/>
    <col min="4096" max="4347" width="9.140625" style="1"/>
    <col min="4348" max="4348" width="34.28515625" style="1" customWidth="1"/>
    <col min="4349" max="4349" width="12.5703125" style="1" customWidth="1"/>
    <col min="4350" max="4350" width="14.28515625" style="1" customWidth="1"/>
    <col min="4351" max="4351" width="10.7109375" style="1" customWidth="1"/>
    <col min="4352" max="4603" width="9.140625" style="1"/>
    <col min="4604" max="4604" width="34.28515625" style="1" customWidth="1"/>
    <col min="4605" max="4605" width="12.5703125" style="1" customWidth="1"/>
    <col min="4606" max="4606" width="14.28515625" style="1" customWidth="1"/>
    <col min="4607" max="4607" width="10.7109375" style="1" customWidth="1"/>
    <col min="4608" max="4859" width="9.140625" style="1"/>
    <col min="4860" max="4860" width="34.28515625" style="1" customWidth="1"/>
    <col min="4861" max="4861" width="12.5703125" style="1" customWidth="1"/>
    <col min="4862" max="4862" width="14.28515625" style="1" customWidth="1"/>
    <col min="4863" max="4863" width="10.7109375" style="1" customWidth="1"/>
    <col min="4864" max="5115" width="9.140625" style="1"/>
    <col min="5116" max="5116" width="34.28515625" style="1" customWidth="1"/>
    <col min="5117" max="5117" width="12.5703125" style="1" customWidth="1"/>
    <col min="5118" max="5118" width="14.28515625" style="1" customWidth="1"/>
    <col min="5119" max="5119" width="10.7109375" style="1" customWidth="1"/>
    <col min="5120" max="5371" width="9.140625" style="1"/>
    <col min="5372" max="5372" width="34.28515625" style="1" customWidth="1"/>
    <col min="5373" max="5373" width="12.5703125" style="1" customWidth="1"/>
    <col min="5374" max="5374" width="14.28515625" style="1" customWidth="1"/>
    <col min="5375" max="5375" width="10.7109375" style="1" customWidth="1"/>
    <col min="5376" max="5627" width="9.140625" style="1"/>
    <col min="5628" max="5628" width="34.28515625" style="1" customWidth="1"/>
    <col min="5629" max="5629" width="12.5703125" style="1" customWidth="1"/>
    <col min="5630" max="5630" width="14.28515625" style="1" customWidth="1"/>
    <col min="5631" max="5631" width="10.7109375" style="1" customWidth="1"/>
    <col min="5632" max="5883" width="9.140625" style="1"/>
    <col min="5884" max="5884" width="34.28515625" style="1" customWidth="1"/>
    <col min="5885" max="5885" width="12.5703125" style="1" customWidth="1"/>
    <col min="5886" max="5886" width="14.28515625" style="1" customWidth="1"/>
    <col min="5887" max="5887" width="10.7109375" style="1" customWidth="1"/>
    <col min="5888" max="6139" width="9.140625" style="1"/>
    <col min="6140" max="6140" width="34.28515625" style="1" customWidth="1"/>
    <col min="6141" max="6141" width="12.5703125" style="1" customWidth="1"/>
    <col min="6142" max="6142" width="14.28515625" style="1" customWidth="1"/>
    <col min="6143" max="6143" width="10.7109375" style="1" customWidth="1"/>
    <col min="6144" max="6395" width="9.140625" style="1"/>
    <col min="6396" max="6396" width="34.28515625" style="1" customWidth="1"/>
    <col min="6397" max="6397" width="12.5703125" style="1" customWidth="1"/>
    <col min="6398" max="6398" width="14.28515625" style="1" customWidth="1"/>
    <col min="6399" max="6399" width="10.7109375" style="1" customWidth="1"/>
    <col min="6400" max="6651" width="9.140625" style="1"/>
    <col min="6652" max="6652" width="34.28515625" style="1" customWidth="1"/>
    <col min="6653" max="6653" width="12.5703125" style="1" customWidth="1"/>
    <col min="6654" max="6654" width="14.28515625" style="1" customWidth="1"/>
    <col min="6655" max="6655" width="10.7109375" style="1" customWidth="1"/>
    <col min="6656" max="6907" width="9.140625" style="1"/>
    <col min="6908" max="6908" width="34.28515625" style="1" customWidth="1"/>
    <col min="6909" max="6909" width="12.5703125" style="1" customWidth="1"/>
    <col min="6910" max="6910" width="14.28515625" style="1" customWidth="1"/>
    <col min="6911" max="6911" width="10.7109375" style="1" customWidth="1"/>
    <col min="6912" max="7163" width="9.140625" style="1"/>
    <col min="7164" max="7164" width="34.28515625" style="1" customWidth="1"/>
    <col min="7165" max="7165" width="12.5703125" style="1" customWidth="1"/>
    <col min="7166" max="7166" width="14.28515625" style="1" customWidth="1"/>
    <col min="7167" max="7167" width="10.7109375" style="1" customWidth="1"/>
    <col min="7168" max="7419" width="9.140625" style="1"/>
    <col min="7420" max="7420" width="34.28515625" style="1" customWidth="1"/>
    <col min="7421" max="7421" width="12.5703125" style="1" customWidth="1"/>
    <col min="7422" max="7422" width="14.28515625" style="1" customWidth="1"/>
    <col min="7423" max="7423" width="10.7109375" style="1" customWidth="1"/>
    <col min="7424" max="7675" width="9.140625" style="1"/>
    <col min="7676" max="7676" width="34.28515625" style="1" customWidth="1"/>
    <col min="7677" max="7677" width="12.5703125" style="1" customWidth="1"/>
    <col min="7678" max="7678" width="14.28515625" style="1" customWidth="1"/>
    <col min="7679" max="7679" width="10.7109375" style="1" customWidth="1"/>
    <col min="7680" max="7931" width="9.140625" style="1"/>
    <col min="7932" max="7932" width="34.28515625" style="1" customWidth="1"/>
    <col min="7933" max="7933" width="12.5703125" style="1" customWidth="1"/>
    <col min="7934" max="7934" width="14.28515625" style="1" customWidth="1"/>
    <col min="7935" max="7935" width="10.7109375" style="1" customWidth="1"/>
    <col min="7936" max="8187" width="9.140625" style="1"/>
    <col min="8188" max="8188" width="34.28515625" style="1" customWidth="1"/>
    <col min="8189" max="8189" width="12.5703125" style="1" customWidth="1"/>
    <col min="8190" max="8190" width="14.28515625" style="1" customWidth="1"/>
    <col min="8191" max="8191" width="10.7109375" style="1" customWidth="1"/>
    <col min="8192" max="8443" width="9.140625" style="1"/>
    <col min="8444" max="8444" width="34.28515625" style="1" customWidth="1"/>
    <col min="8445" max="8445" width="12.5703125" style="1" customWidth="1"/>
    <col min="8446" max="8446" width="14.28515625" style="1" customWidth="1"/>
    <col min="8447" max="8447" width="10.7109375" style="1" customWidth="1"/>
    <col min="8448" max="8699" width="9.140625" style="1"/>
    <col min="8700" max="8700" width="34.28515625" style="1" customWidth="1"/>
    <col min="8701" max="8701" width="12.5703125" style="1" customWidth="1"/>
    <col min="8702" max="8702" width="14.28515625" style="1" customWidth="1"/>
    <col min="8703" max="8703" width="10.7109375" style="1" customWidth="1"/>
    <col min="8704" max="8955" width="9.140625" style="1"/>
    <col min="8956" max="8956" width="34.28515625" style="1" customWidth="1"/>
    <col min="8957" max="8957" width="12.5703125" style="1" customWidth="1"/>
    <col min="8958" max="8958" width="14.28515625" style="1" customWidth="1"/>
    <col min="8959" max="8959" width="10.7109375" style="1" customWidth="1"/>
    <col min="8960" max="9211" width="9.140625" style="1"/>
    <col min="9212" max="9212" width="34.28515625" style="1" customWidth="1"/>
    <col min="9213" max="9213" width="12.5703125" style="1" customWidth="1"/>
    <col min="9214" max="9214" width="14.28515625" style="1" customWidth="1"/>
    <col min="9215" max="9215" width="10.7109375" style="1" customWidth="1"/>
    <col min="9216" max="9467" width="9.140625" style="1"/>
    <col min="9468" max="9468" width="34.28515625" style="1" customWidth="1"/>
    <col min="9469" max="9469" width="12.5703125" style="1" customWidth="1"/>
    <col min="9470" max="9470" width="14.28515625" style="1" customWidth="1"/>
    <col min="9471" max="9471" width="10.7109375" style="1" customWidth="1"/>
    <col min="9472" max="9723" width="9.140625" style="1"/>
    <col min="9724" max="9724" width="34.28515625" style="1" customWidth="1"/>
    <col min="9725" max="9725" width="12.5703125" style="1" customWidth="1"/>
    <col min="9726" max="9726" width="14.28515625" style="1" customWidth="1"/>
    <col min="9727" max="9727" width="10.7109375" style="1" customWidth="1"/>
    <col min="9728" max="9979" width="9.140625" style="1"/>
    <col min="9980" max="9980" width="34.28515625" style="1" customWidth="1"/>
    <col min="9981" max="9981" width="12.5703125" style="1" customWidth="1"/>
    <col min="9982" max="9982" width="14.28515625" style="1" customWidth="1"/>
    <col min="9983" max="9983" width="10.7109375" style="1" customWidth="1"/>
    <col min="9984" max="10235" width="9.140625" style="1"/>
    <col min="10236" max="10236" width="34.28515625" style="1" customWidth="1"/>
    <col min="10237" max="10237" width="12.5703125" style="1" customWidth="1"/>
    <col min="10238" max="10238" width="14.28515625" style="1" customWidth="1"/>
    <col min="10239" max="10239" width="10.7109375" style="1" customWidth="1"/>
    <col min="10240" max="10491" width="9.140625" style="1"/>
    <col min="10492" max="10492" width="34.28515625" style="1" customWidth="1"/>
    <col min="10493" max="10493" width="12.5703125" style="1" customWidth="1"/>
    <col min="10494" max="10494" width="14.28515625" style="1" customWidth="1"/>
    <col min="10495" max="10495" width="10.7109375" style="1" customWidth="1"/>
    <col min="10496" max="10747" width="9.140625" style="1"/>
    <col min="10748" max="10748" width="34.28515625" style="1" customWidth="1"/>
    <col min="10749" max="10749" width="12.5703125" style="1" customWidth="1"/>
    <col min="10750" max="10750" width="14.28515625" style="1" customWidth="1"/>
    <col min="10751" max="10751" width="10.7109375" style="1" customWidth="1"/>
    <col min="10752" max="11003" width="9.140625" style="1"/>
    <col min="11004" max="11004" width="34.28515625" style="1" customWidth="1"/>
    <col min="11005" max="11005" width="12.5703125" style="1" customWidth="1"/>
    <col min="11006" max="11006" width="14.28515625" style="1" customWidth="1"/>
    <col min="11007" max="11007" width="10.7109375" style="1" customWidth="1"/>
    <col min="11008" max="11259" width="9.140625" style="1"/>
    <col min="11260" max="11260" width="34.28515625" style="1" customWidth="1"/>
    <col min="11261" max="11261" width="12.5703125" style="1" customWidth="1"/>
    <col min="11262" max="11262" width="14.28515625" style="1" customWidth="1"/>
    <col min="11263" max="11263" width="10.7109375" style="1" customWidth="1"/>
    <col min="11264" max="11515" width="9.140625" style="1"/>
    <col min="11516" max="11516" width="34.28515625" style="1" customWidth="1"/>
    <col min="11517" max="11517" width="12.5703125" style="1" customWidth="1"/>
    <col min="11518" max="11518" width="14.28515625" style="1" customWidth="1"/>
    <col min="11519" max="11519" width="10.7109375" style="1" customWidth="1"/>
    <col min="11520" max="11771" width="9.140625" style="1"/>
    <col min="11772" max="11772" width="34.28515625" style="1" customWidth="1"/>
    <col min="11773" max="11773" width="12.5703125" style="1" customWidth="1"/>
    <col min="11774" max="11774" width="14.28515625" style="1" customWidth="1"/>
    <col min="11775" max="11775" width="10.7109375" style="1" customWidth="1"/>
    <col min="11776" max="12027" width="9.140625" style="1"/>
    <col min="12028" max="12028" width="34.28515625" style="1" customWidth="1"/>
    <col min="12029" max="12029" width="12.5703125" style="1" customWidth="1"/>
    <col min="12030" max="12030" width="14.28515625" style="1" customWidth="1"/>
    <col min="12031" max="12031" width="10.7109375" style="1" customWidth="1"/>
    <col min="12032" max="12283" width="9.140625" style="1"/>
    <col min="12284" max="12284" width="34.28515625" style="1" customWidth="1"/>
    <col min="12285" max="12285" width="12.5703125" style="1" customWidth="1"/>
    <col min="12286" max="12286" width="14.28515625" style="1" customWidth="1"/>
    <col min="12287" max="12287" width="10.7109375" style="1" customWidth="1"/>
    <col min="12288" max="12539" width="9.140625" style="1"/>
    <col min="12540" max="12540" width="34.28515625" style="1" customWidth="1"/>
    <col min="12541" max="12541" width="12.5703125" style="1" customWidth="1"/>
    <col min="12542" max="12542" width="14.28515625" style="1" customWidth="1"/>
    <col min="12543" max="12543" width="10.7109375" style="1" customWidth="1"/>
    <col min="12544" max="12795" width="9.140625" style="1"/>
    <col min="12796" max="12796" width="34.28515625" style="1" customWidth="1"/>
    <col min="12797" max="12797" width="12.5703125" style="1" customWidth="1"/>
    <col min="12798" max="12798" width="14.28515625" style="1" customWidth="1"/>
    <col min="12799" max="12799" width="10.7109375" style="1" customWidth="1"/>
    <col min="12800" max="13051" width="9.140625" style="1"/>
    <col min="13052" max="13052" width="34.28515625" style="1" customWidth="1"/>
    <col min="13053" max="13053" width="12.5703125" style="1" customWidth="1"/>
    <col min="13054" max="13054" width="14.28515625" style="1" customWidth="1"/>
    <col min="13055" max="13055" width="10.7109375" style="1" customWidth="1"/>
    <col min="13056" max="13307" width="9.140625" style="1"/>
    <col min="13308" max="13308" width="34.28515625" style="1" customWidth="1"/>
    <col min="13309" max="13309" width="12.5703125" style="1" customWidth="1"/>
    <col min="13310" max="13310" width="14.28515625" style="1" customWidth="1"/>
    <col min="13311" max="13311" width="10.7109375" style="1" customWidth="1"/>
    <col min="13312" max="13563" width="9.140625" style="1"/>
    <col min="13564" max="13564" width="34.28515625" style="1" customWidth="1"/>
    <col min="13565" max="13565" width="12.5703125" style="1" customWidth="1"/>
    <col min="13566" max="13566" width="14.28515625" style="1" customWidth="1"/>
    <col min="13567" max="13567" width="10.7109375" style="1" customWidth="1"/>
    <col min="13568" max="13819" width="9.140625" style="1"/>
    <col min="13820" max="13820" width="34.28515625" style="1" customWidth="1"/>
    <col min="13821" max="13821" width="12.5703125" style="1" customWidth="1"/>
    <col min="13822" max="13822" width="14.28515625" style="1" customWidth="1"/>
    <col min="13823" max="13823" width="10.7109375" style="1" customWidth="1"/>
    <col min="13824" max="14075" width="9.140625" style="1"/>
    <col min="14076" max="14076" width="34.28515625" style="1" customWidth="1"/>
    <col min="14077" max="14077" width="12.5703125" style="1" customWidth="1"/>
    <col min="14078" max="14078" width="14.28515625" style="1" customWidth="1"/>
    <col min="14079" max="14079" width="10.7109375" style="1" customWidth="1"/>
    <col min="14080" max="14331" width="9.140625" style="1"/>
    <col min="14332" max="14332" width="34.28515625" style="1" customWidth="1"/>
    <col min="14333" max="14333" width="12.5703125" style="1" customWidth="1"/>
    <col min="14334" max="14334" width="14.28515625" style="1" customWidth="1"/>
    <col min="14335" max="14335" width="10.7109375" style="1" customWidth="1"/>
    <col min="14336" max="14587" width="9.140625" style="1"/>
    <col min="14588" max="14588" width="34.28515625" style="1" customWidth="1"/>
    <col min="14589" max="14589" width="12.5703125" style="1" customWidth="1"/>
    <col min="14590" max="14590" width="14.28515625" style="1" customWidth="1"/>
    <col min="14591" max="14591" width="10.7109375" style="1" customWidth="1"/>
    <col min="14592" max="14843" width="9.140625" style="1"/>
    <col min="14844" max="14844" width="34.28515625" style="1" customWidth="1"/>
    <col min="14845" max="14845" width="12.5703125" style="1" customWidth="1"/>
    <col min="14846" max="14846" width="14.28515625" style="1" customWidth="1"/>
    <col min="14847" max="14847" width="10.7109375" style="1" customWidth="1"/>
    <col min="14848" max="15099" width="9.140625" style="1"/>
    <col min="15100" max="15100" width="34.28515625" style="1" customWidth="1"/>
    <col min="15101" max="15101" width="12.5703125" style="1" customWidth="1"/>
    <col min="15102" max="15102" width="14.28515625" style="1" customWidth="1"/>
    <col min="15103" max="15103" width="10.7109375" style="1" customWidth="1"/>
    <col min="15104" max="15355" width="9.140625" style="1"/>
    <col min="15356" max="15356" width="34.28515625" style="1" customWidth="1"/>
    <col min="15357" max="15357" width="12.5703125" style="1" customWidth="1"/>
    <col min="15358" max="15358" width="14.28515625" style="1" customWidth="1"/>
    <col min="15359" max="15359" width="10.7109375" style="1" customWidth="1"/>
    <col min="15360" max="15611" width="9.140625" style="1"/>
    <col min="15612" max="15612" width="34.28515625" style="1" customWidth="1"/>
    <col min="15613" max="15613" width="12.5703125" style="1" customWidth="1"/>
    <col min="15614" max="15614" width="14.28515625" style="1" customWidth="1"/>
    <col min="15615" max="15615" width="10.7109375" style="1" customWidth="1"/>
    <col min="15616" max="15867" width="9.140625" style="1"/>
    <col min="15868" max="15868" width="34.28515625" style="1" customWidth="1"/>
    <col min="15869" max="15869" width="12.5703125" style="1" customWidth="1"/>
    <col min="15870" max="15870" width="14.28515625" style="1" customWidth="1"/>
    <col min="15871" max="15871" width="10.7109375" style="1" customWidth="1"/>
    <col min="15872" max="16123" width="9.140625" style="1"/>
    <col min="16124" max="16124" width="34.28515625" style="1" customWidth="1"/>
    <col min="16125" max="16125" width="12.5703125" style="1" customWidth="1"/>
    <col min="16126" max="16126" width="14.28515625" style="1" customWidth="1"/>
    <col min="16127" max="16127" width="10.7109375" style="1" customWidth="1"/>
    <col min="16128" max="16384" width="9.140625" style="1"/>
  </cols>
  <sheetData>
    <row r="1" spans="1:7" x14ac:dyDescent="0.25">
      <c r="A1" s="45" t="s">
        <v>31</v>
      </c>
      <c r="B1" s="46"/>
      <c r="C1" s="46"/>
      <c r="D1" s="46"/>
    </row>
    <row r="2" spans="1:7" ht="31.5" customHeight="1" thickBot="1" x14ac:dyDescent="0.3">
      <c r="A2" s="48"/>
      <c r="B2" s="49"/>
      <c r="C2" s="49"/>
      <c r="D2" s="49"/>
    </row>
    <row r="3" spans="1:7" ht="25.5" x14ac:dyDescent="0.35">
      <c r="A3" s="2" t="s">
        <v>21</v>
      </c>
      <c r="B3" s="3" t="s">
        <v>0</v>
      </c>
      <c r="C3" s="3" t="s">
        <v>1</v>
      </c>
      <c r="D3" s="3" t="s">
        <v>2</v>
      </c>
      <c r="E3" s="5"/>
      <c r="F3" s="5"/>
    </row>
    <row r="4" spans="1:7" x14ac:dyDescent="0.25">
      <c r="A4" s="6"/>
      <c r="B4" s="7"/>
      <c r="C4" s="7"/>
      <c r="D4" s="8"/>
    </row>
    <row r="5" spans="1:7" x14ac:dyDescent="0.25">
      <c r="A5" s="31" t="s">
        <v>27</v>
      </c>
      <c r="B5" s="32">
        <f t="shared" ref="B5:D6" si="0">SUM(B9+B13+B17+B21+B25+B29+B33+B37)</f>
        <v>4560</v>
      </c>
      <c r="C5" s="36">
        <f>SUM(C9+C13+C17+C21+C25+C29+C33+C37+C41+C45)</f>
        <v>18834.5</v>
      </c>
      <c r="D5" s="32">
        <f>SUM(D9+D13+D17+D21+D25+D29+D33+D37+D45)</f>
        <v>165345</v>
      </c>
    </row>
    <row r="6" spans="1:7" x14ac:dyDescent="0.25">
      <c r="A6" s="38" t="s">
        <v>4</v>
      </c>
      <c r="B6" s="32">
        <f t="shared" si="0"/>
        <v>4012</v>
      </c>
      <c r="C6" s="36">
        <f>SUM(C10+C14+C18+C22+C26+C30+C34+C38+C42)</f>
        <v>15244</v>
      </c>
      <c r="D6" s="32">
        <f t="shared" si="0"/>
        <v>138210</v>
      </c>
      <c r="E6" s="14"/>
      <c r="F6" s="14"/>
      <c r="G6" s="14"/>
    </row>
    <row r="7" spans="1:7" s="18" customFormat="1" ht="18.75" x14ac:dyDescent="0.3">
      <c r="A7" s="15" t="s">
        <v>3</v>
      </c>
      <c r="B7" s="20">
        <f>B5-B6</f>
        <v>548</v>
      </c>
      <c r="C7" s="42">
        <f>C5-C6</f>
        <v>3590.5</v>
      </c>
      <c r="D7" s="20">
        <f>D5-D6</f>
        <v>27135</v>
      </c>
      <c r="E7" s="17"/>
      <c r="F7" s="17"/>
      <c r="G7" s="17"/>
    </row>
    <row r="8" spans="1:7" x14ac:dyDescent="0.25">
      <c r="A8" s="13"/>
      <c r="B8" s="11"/>
      <c r="C8" s="10"/>
      <c r="D8" s="10"/>
      <c r="E8" s="14"/>
      <c r="F8" s="14"/>
      <c r="G8" s="14"/>
    </row>
    <row r="9" spans="1:7" x14ac:dyDescent="0.25">
      <c r="A9" s="13" t="s">
        <v>5</v>
      </c>
      <c r="B9" s="10">
        <v>2099</v>
      </c>
      <c r="C9" s="35">
        <v>3753.25</v>
      </c>
      <c r="D9" s="10">
        <v>84679</v>
      </c>
      <c r="E9" s="14"/>
      <c r="F9" s="14"/>
      <c r="G9" s="14"/>
    </row>
    <row r="10" spans="1:7" x14ac:dyDescent="0.25">
      <c r="A10" s="19" t="s">
        <v>6</v>
      </c>
      <c r="B10" s="10">
        <v>1712</v>
      </c>
      <c r="C10" s="35">
        <v>3124.25</v>
      </c>
      <c r="D10" s="10">
        <v>76266</v>
      </c>
    </row>
    <row r="11" spans="1:7" s="18" customFormat="1" ht="18.75" x14ac:dyDescent="0.3">
      <c r="A11" s="15" t="s">
        <v>3</v>
      </c>
      <c r="B11" s="20">
        <f>B9-B10</f>
        <v>387</v>
      </c>
      <c r="C11" s="42">
        <f t="shared" ref="C11:D11" si="1">C9-C10</f>
        <v>629</v>
      </c>
      <c r="D11" s="20">
        <f t="shared" si="1"/>
        <v>8413</v>
      </c>
    </row>
    <row r="12" spans="1:7" x14ac:dyDescent="0.25">
      <c r="A12" s="13"/>
      <c r="B12" s="11"/>
      <c r="C12" s="10"/>
      <c r="D12" s="10"/>
    </row>
    <row r="13" spans="1:7" x14ac:dyDescent="0.25">
      <c r="A13" s="13" t="s">
        <v>7</v>
      </c>
      <c r="B13" s="10">
        <v>446</v>
      </c>
      <c r="C13" s="11">
        <v>792.25</v>
      </c>
      <c r="D13" s="10">
        <v>7210</v>
      </c>
    </row>
    <row r="14" spans="1:7" x14ac:dyDescent="0.25">
      <c r="A14" s="13" t="s">
        <v>8</v>
      </c>
      <c r="B14" s="10">
        <v>562</v>
      </c>
      <c r="C14" s="10">
        <v>848.25</v>
      </c>
      <c r="D14" s="10">
        <v>9890</v>
      </c>
      <c r="E14" s="14"/>
      <c r="F14" s="14"/>
      <c r="G14" s="14"/>
    </row>
    <row r="15" spans="1:7" s="18" customFormat="1" ht="18.75" x14ac:dyDescent="0.3">
      <c r="A15" s="15" t="s">
        <v>3</v>
      </c>
      <c r="B15" s="20">
        <f>B13-B14</f>
        <v>-116</v>
      </c>
      <c r="C15" s="20">
        <f t="shared" ref="C15:D15" si="2">C13-C14</f>
        <v>-56</v>
      </c>
      <c r="D15" s="20">
        <f t="shared" si="2"/>
        <v>-2680</v>
      </c>
    </row>
    <row r="16" spans="1:7" x14ac:dyDescent="0.25">
      <c r="A16" s="13"/>
      <c r="B16" s="21"/>
      <c r="C16" s="22"/>
      <c r="D16" s="22"/>
    </row>
    <row r="17" spans="1:4" x14ac:dyDescent="0.25">
      <c r="A17" s="19" t="s">
        <v>9</v>
      </c>
      <c r="B17" s="22">
        <v>29</v>
      </c>
      <c r="C17" s="21">
        <v>47.25</v>
      </c>
      <c r="D17" s="22">
        <v>872</v>
      </c>
    </row>
    <row r="18" spans="1:4" x14ac:dyDescent="0.25">
      <c r="A18" s="19" t="s">
        <v>10</v>
      </c>
      <c r="B18" s="22">
        <v>126</v>
      </c>
      <c r="C18" s="21">
        <v>161.75</v>
      </c>
      <c r="D18" s="22">
        <v>4333</v>
      </c>
    </row>
    <row r="19" spans="1:4" ht="18.75" x14ac:dyDescent="0.3">
      <c r="A19" s="15" t="s">
        <v>3</v>
      </c>
      <c r="B19" s="24">
        <f>B17-B18</f>
        <v>-97</v>
      </c>
      <c r="C19" s="41">
        <f t="shared" ref="C19:D19" si="3">C17-C18</f>
        <v>-114.5</v>
      </c>
      <c r="D19" s="24">
        <f t="shared" si="3"/>
        <v>-3461</v>
      </c>
    </row>
    <row r="20" spans="1:4" x14ac:dyDescent="0.25">
      <c r="A20" s="13"/>
      <c r="B20" s="21"/>
      <c r="C20" s="22"/>
      <c r="D20" s="22"/>
    </row>
    <row r="21" spans="1:4" x14ac:dyDescent="0.25">
      <c r="A21" s="19" t="s">
        <v>11</v>
      </c>
      <c r="B21" s="22">
        <v>716</v>
      </c>
      <c r="C21" s="21">
        <v>842.25</v>
      </c>
      <c r="D21" s="22">
        <v>15815</v>
      </c>
    </row>
    <row r="22" spans="1:4" x14ac:dyDescent="0.25">
      <c r="A22" s="19" t="s">
        <v>12</v>
      </c>
      <c r="B22" s="22">
        <v>283</v>
      </c>
      <c r="C22" s="21">
        <v>408.25</v>
      </c>
      <c r="D22" s="22">
        <v>7799</v>
      </c>
    </row>
    <row r="23" spans="1:4" ht="18.75" x14ac:dyDescent="0.3">
      <c r="A23" s="15" t="s">
        <v>3</v>
      </c>
      <c r="B23" s="24">
        <f>B21-B22</f>
        <v>433</v>
      </c>
      <c r="C23" s="24">
        <f t="shared" ref="C23:D23" si="4">C21-C22</f>
        <v>434</v>
      </c>
      <c r="D23" s="24">
        <f t="shared" si="4"/>
        <v>8016</v>
      </c>
    </row>
    <row r="24" spans="1:4" ht="19.5" customHeight="1" x14ac:dyDescent="0.25">
      <c r="A24" s="19"/>
      <c r="B24" s="22"/>
      <c r="C24" s="21"/>
      <c r="D24" s="22"/>
    </row>
    <row r="25" spans="1:4" x14ac:dyDescent="0.25">
      <c r="A25" s="19" t="s">
        <v>13</v>
      </c>
      <c r="B25" s="22">
        <v>371</v>
      </c>
      <c r="C25" s="21">
        <v>249.5</v>
      </c>
      <c r="D25" s="22">
        <v>5264</v>
      </c>
    </row>
    <row r="26" spans="1:4" x14ac:dyDescent="0.25">
      <c r="A26" s="19" t="s">
        <v>14</v>
      </c>
      <c r="B26" s="22">
        <v>406</v>
      </c>
      <c r="C26" s="21">
        <v>258.75</v>
      </c>
      <c r="D26" s="22">
        <v>5758</v>
      </c>
    </row>
    <row r="27" spans="1:4" ht="18.75" x14ac:dyDescent="0.3">
      <c r="A27" s="15" t="s">
        <v>3</v>
      </c>
      <c r="B27" s="24">
        <f>B25-B26</f>
        <v>-35</v>
      </c>
      <c r="C27" s="41">
        <f t="shared" ref="C27:D27" si="5">C25-C26</f>
        <v>-9.25</v>
      </c>
      <c r="D27" s="24">
        <f t="shared" si="5"/>
        <v>-494</v>
      </c>
    </row>
    <row r="28" spans="1:4" ht="18.75" x14ac:dyDescent="0.3">
      <c r="A28" s="19"/>
      <c r="B28" s="22"/>
      <c r="C28" s="21"/>
      <c r="D28" s="24"/>
    </row>
    <row r="29" spans="1:4" x14ac:dyDescent="0.25">
      <c r="A29" s="13" t="s">
        <v>15</v>
      </c>
      <c r="B29" s="22">
        <v>105</v>
      </c>
      <c r="C29" s="21">
        <v>105.75</v>
      </c>
      <c r="D29" s="22">
        <v>2417</v>
      </c>
    </row>
    <row r="30" spans="1:4" x14ac:dyDescent="0.25">
      <c r="A30" s="19" t="s">
        <v>16</v>
      </c>
      <c r="B30" s="22">
        <v>113</v>
      </c>
      <c r="C30" s="21">
        <v>97.5</v>
      </c>
      <c r="D30" s="22">
        <v>2538</v>
      </c>
    </row>
    <row r="31" spans="1:4" ht="18.75" x14ac:dyDescent="0.3">
      <c r="A31" s="30" t="s">
        <v>3</v>
      </c>
      <c r="B31" s="24">
        <f>B29-B30</f>
        <v>-8</v>
      </c>
      <c r="C31" s="41">
        <f t="shared" ref="C31:D31" si="6">C29-C30</f>
        <v>8.25</v>
      </c>
      <c r="D31" s="24">
        <f t="shared" si="6"/>
        <v>-121</v>
      </c>
    </row>
    <row r="32" spans="1:4" x14ac:dyDescent="0.25">
      <c r="A32" s="13"/>
      <c r="B32" s="21"/>
      <c r="C32" s="22"/>
      <c r="D32" s="22"/>
    </row>
    <row r="33" spans="1:4" x14ac:dyDescent="0.25">
      <c r="A33" s="19" t="s">
        <v>17</v>
      </c>
      <c r="B33" s="22">
        <v>776</v>
      </c>
      <c r="C33" s="22">
        <v>1514</v>
      </c>
      <c r="D33" s="22">
        <v>33186</v>
      </c>
    </row>
    <row r="34" spans="1:4" x14ac:dyDescent="0.25">
      <c r="A34" s="19" t="s">
        <v>18</v>
      </c>
      <c r="B34" s="22">
        <v>783</v>
      </c>
      <c r="C34" s="21">
        <v>1513.75</v>
      </c>
      <c r="D34" s="22">
        <v>31060</v>
      </c>
    </row>
    <row r="35" spans="1:4" ht="18.75" x14ac:dyDescent="0.3">
      <c r="A35" s="15" t="s">
        <v>3</v>
      </c>
      <c r="B35" s="24">
        <f>B33-B34</f>
        <v>-7</v>
      </c>
      <c r="C35" s="24">
        <f t="shared" ref="C35:D35" si="7">C33-C34</f>
        <v>0.25</v>
      </c>
      <c r="D35" s="24">
        <f t="shared" si="7"/>
        <v>2126</v>
      </c>
    </row>
    <row r="36" spans="1:4" x14ac:dyDescent="0.25">
      <c r="A36" s="19"/>
      <c r="B36" s="22"/>
      <c r="C36" s="21"/>
      <c r="D36" s="22"/>
    </row>
    <row r="37" spans="1:4" x14ac:dyDescent="0.25">
      <c r="A37" s="19" t="s">
        <v>19</v>
      </c>
      <c r="B37" s="22">
        <v>18</v>
      </c>
      <c r="C37" s="21">
        <v>42.25</v>
      </c>
      <c r="D37" s="22">
        <v>1095</v>
      </c>
    </row>
    <row r="38" spans="1:4" x14ac:dyDescent="0.25">
      <c r="A38" s="13" t="s">
        <v>20</v>
      </c>
      <c r="B38" s="22">
        <v>27</v>
      </c>
      <c r="C38" s="21">
        <v>29.5</v>
      </c>
      <c r="D38" s="22">
        <v>566</v>
      </c>
    </row>
    <row r="39" spans="1:4" ht="18.75" x14ac:dyDescent="0.3">
      <c r="A39" s="30" t="s">
        <v>3</v>
      </c>
      <c r="B39" s="24">
        <f>B37-B38</f>
        <v>-9</v>
      </c>
      <c r="C39" s="41">
        <f t="shared" ref="C39:D39" si="8">C37-C38</f>
        <v>12.75</v>
      </c>
      <c r="D39" s="24">
        <f t="shared" si="8"/>
        <v>529</v>
      </c>
    </row>
    <row r="40" spans="1:4" x14ac:dyDescent="0.25">
      <c r="A40" s="34"/>
      <c r="B40" s="8"/>
      <c r="C40" s="8"/>
      <c r="D40" s="8"/>
    </row>
    <row r="41" spans="1:4" ht="60.75" x14ac:dyDescent="0.25">
      <c r="A41" s="19" t="s">
        <v>30</v>
      </c>
      <c r="B41" s="22">
        <v>0</v>
      </c>
      <c r="C41" s="21">
        <v>10204</v>
      </c>
      <c r="D41" s="22">
        <v>0</v>
      </c>
    </row>
    <row r="42" spans="1:4" ht="60.75" x14ac:dyDescent="0.25">
      <c r="A42" s="19" t="s">
        <v>29</v>
      </c>
      <c r="B42" s="22">
        <v>0</v>
      </c>
      <c r="C42" s="21">
        <v>8802</v>
      </c>
      <c r="D42" s="22">
        <v>0</v>
      </c>
    </row>
    <row r="43" spans="1:4" ht="18.75" x14ac:dyDescent="0.3">
      <c r="A43" s="30" t="s">
        <v>3</v>
      </c>
      <c r="B43" s="24">
        <f>B41-B42</f>
        <v>0</v>
      </c>
      <c r="C43" s="41">
        <f t="shared" ref="C43:D43" si="9">C41-C42</f>
        <v>1402</v>
      </c>
      <c r="D43" s="24">
        <f t="shared" si="9"/>
        <v>0</v>
      </c>
    </row>
    <row r="44" spans="1:4" x14ac:dyDescent="0.25">
      <c r="A44" s="34"/>
      <c r="B44" s="8"/>
      <c r="C44" s="8"/>
      <c r="D44" s="8"/>
    </row>
    <row r="45" spans="1:4" ht="36" x14ac:dyDescent="0.25">
      <c r="A45" s="19" t="s">
        <v>32</v>
      </c>
      <c r="B45" s="51" t="s">
        <v>33</v>
      </c>
      <c r="C45" s="21">
        <v>1284</v>
      </c>
      <c r="D45" s="21">
        <v>14807</v>
      </c>
    </row>
  </sheetData>
  <mergeCells count="1">
    <mergeCell ref="A1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8" x14ac:dyDescent="0.25"/>
  <cols>
    <col min="1" max="1" width="34.28515625" style="1" customWidth="1"/>
    <col min="2" max="2" width="12.85546875" style="1" customWidth="1"/>
    <col min="3" max="3" width="16.28515625" style="1" customWidth="1"/>
    <col min="4" max="4" width="14.28515625" style="29" customWidth="1"/>
    <col min="5" max="5" width="14.28515625" style="1" customWidth="1"/>
    <col min="6" max="7" width="8.28515625" style="1" customWidth="1"/>
    <col min="8" max="252" width="9.140625" style="1"/>
    <col min="253" max="253" width="34.28515625" style="1" customWidth="1"/>
    <col min="254" max="254" width="12.5703125" style="1" customWidth="1"/>
    <col min="255" max="255" width="14.28515625" style="1" customWidth="1"/>
    <col min="256" max="256" width="10.7109375" style="1" customWidth="1"/>
    <col min="257" max="508" width="9.140625" style="1"/>
    <col min="509" max="509" width="34.28515625" style="1" customWidth="1"/>
    <col min="510" max="510" width="12.5703125" style="1" customWidth="1"/>
    <col min="511" max="511" width="14.28515625" style="1" customWidth="1"/>
    <col min="512" max="512" width="10.7109375" style="1" customWidth="1"/>
    <col min="513" max="764" width="9.140625" style="1"/>
    <col min="765" max="765" width="34.28515625" style="1" customWidth="1"/>
    <col min="766" max="766" width="12.5703125" style="1" customWidth="1"/>
    <col min="767" max="767" width="14.28515625" style="1" customWidth="1"/>
    <col min="768" max="768" width="10.7109375" style="1" customWidth="1"/>
    <col min="769" max="1020" width="9.140625" style="1"/>
    <col min="1021" max="1021" width="34.28515625" style="1" customWidth="1"/>
    <col min="1022" max="1022" width="12.5703125" style="1" customWidth="1"/>
    <col min="1023" max="1023" width="14.28515625" style="1" customWidth="1"/>
    <col min="1024" max="1024" width="10.7109375" style="1" customWidth="1"/>
    <col min="1025" max="1276" width="9.140625" style="1"/>
    <col min="1277" max="1277" width="34.28515625" style="1" customWidth="1"/>
    <col min="1278" max="1278" width="12.5703125" style="1" customWidth="1"/>
    <col min="1279" max="1279" width="14.28515625" style="1" customWidth="1"/>
    <col min="1280" max="1280" width="10.7109375" style="1" customWidth="1"/>
    <col min="1281" max="1532" width="9.140625" style="1"/>
    <col min="1533" max="1533" width="34.28515625" style="1" customWidth="1"/>
    <col min="1534" max="1534" width="12.5703125" style="1" customWidth="1"/>
    <col min="1535" max="1535" width="14.28515625" style="1" customWidth="1"/>
    <col min="1536" max="1536" width="10.7109375" style="1" customWidth="1"/>
    <col min="1537" max="1788" width="9.140625" style="1"/>
    <col min="1789" max="1789" width="34.28515625" style="1" customWidth="1"/>
    <col min="1790" max="1790" width="12.5703125" style="1" customWidth="1"/>
    <col min="1791" max="1791" width="14.28515625" style="1" customWidth="1"/>
    <col min="1792" max="1792" width="10.7109375" style="1" customWidth="1"/>
    <col min="1793" max="2044" width="9.140625" style="1"/>
    <col min="2045" max="2045" width="34.28515625" style="1" customWidth="1"/>
    <col min="2046" max="2046" width="12.5703125" style="1" customWidth="1"/>
    <col min="2047" max="2047" width="14.28515625" style="1" customWidth="1"/>
    <col min="2048" max="2048" width="10.7109375" style="1" customWidth="1"/>
    <col min="2049" max="2300" width="9.140625" style="1"/>
    <col min="2301" max="2301" width="34.28515625" style="1" customWidth="1"/>
    <col min="2302" max="2302" width="12.5703125" style="1" customWidth="1"/>
    <col min="2303" max="2303" width="14.28515625" style="1" customWidth="1"/>
    <col min="2304" max="2304" width="10.7109375" style="1" customWidth="1"/>
    <col min="2305" max="2556" width="9.140625" style="1"/>
    <col min="2557" max="2557" width="34.28515625" style="1" customWidth="1"/>
    <col min="2558" max="2558" width="12.5703125" style="1" customWidth="1"/>
    <col min="2559" max="2559" width="14.28515625" style="1" customWidth="1"/>
    <col min="2560" max="2560" width="10.7109375" style="1" customWidth="1"/>
    <col min="2561" max="2812" width="9.140625" style="1"/>
    <col min="2813" max="2813" width="34.28515625" style="1" customWidth="1"/>
    <col min="2814" max="2814" width="12.5703125" style="1" customWidth="1"/>
    <col min="2815" max="2815" width="14.28515625" style="1" customWidth="1"/>
    <col min="2816" max="2816" width="10.7109375" style="1" customWidth="1"/>
    <col min="2817" max="3068" width="9.140625" style="1"/>
    <col min="3069" max="3069" width="34.28515625" style="1" customWidth="1"/>
    <col min="3070" max="3070" width="12.5703125" style="1" customWidth="1"/>
    <col min="3071" max="3071" width="14.28515625" style="1" customWidth="1"/>
    <col min="3072" max="3072" width="10.7109375" style="1" customWidth="1"/>
    <col min="3073" max="3324" width="9.140625" style="1"/>
    <col min="3325" max="3325" width="34.28515625" style="1" customWidth="1"/>
    <col min="3326" max="3326" width="12.5703125" style="1" customWidth="1"/>
    <col min="3327" max="3327" width="14.28515625" style="1" customWidth="1"/>
    <col min="3328" max="3328" width="10.7109375" style="1" customWidth="1"/>
    <col min="3329" max="3580" width="9.140625" style="1"/>
    <col min="3581" max="3581" width="34.28515625" style="1" customWidth="1"/>
    <col min="3582" max="3582" width="12.5703125" style="1" customWidth="1"/>
    <col min="3583" max="3583" width="14.28515625" style="1" customWidth="1"/>
    <col min="3584" max="3584" width="10.7109375" style="1" customWidth="1"/>
    <col min="3585" max="3836" width="9.140625" style="1"/>
    <col min="3837" max="3837" width="34.28515625" style="1" customWidth="1"/>
    <col min="3838" max="3838" width="12.5703125" style="1" customWidth="1"/>
    <col min="3839" max="3839" width="14.28515625" style="1" customWidth="1"/>
    <col min="3840" max="3840" width="10.7109375" style="1" customWidth="1"/>
    <col min="3841" max="4092" width="9.140625" style="1"/>
    <col min="4093" max="4093" width="34.28515625" style="1" customWidth="1"/>
    <col min="4094" max="4094" width="12.5703125" style="1" customWidth="1"/>
    <col min="4095" max="4095" width="14.28515625" style="1" customWidth="1"/>
    <col min="4096" max="4096" width="10.7109375" style="1" customWidth="1"/>
    <col min="4097" max="4348" width="9.140625" style="1"/>
    <col min="4349" max="4349" width="34.28515625" style="1" customWidth="1"/>
    <col min="4350" max="4350" width="12.5703125" style="1" customWidth="1"/>
    <col min="4351" max="4351" width="14.28515625" style="1" customWidth="1"/>
    <col min="4352" max="4352" width="10.7109375" style="1" customWidth="1"/>
    <col min="4353" max="4604" width="9.140625" style="1"/>
    <col min="4605" max="4605" width="34.28515625" style="1" customWidth="1"/>
    <col min="4606" max="4606" width="12.5703125" style="1" customWidth="1"/>
    <col min="4607" max="4607" width="14.28515625" style="1" customWidth="1"/>
    <col min="4608" max="4608" width="10.7109375" style="1" customWidth="1"/>
    <col min="4609" max="4860" width="9.140625" style="1"/>
    <col min="4861" max="4861" width="34.28515625" style="1" customWidth="1"/>
    <col min="4862" max="4862" width="12.5703125" style="1" customWidth="1"/>
    <col min="4863" max="4863" width="14.28515625" style="1" customWidth="1"/>
    <col min="4864" max="4864" width="10.7109375" style="1" customWidth="1"/>
    <col min="4865" max="5116" width="9.140625" style="1"/>
    <col min="5117" max="5117" width="34.28515625" style="1" customWidth="1"/>
    <col min="5118" max="5118" width="12.5703125" style="1" customWidth="1"/>
    <col min="5119" max="5119" width="14.28515625" style="1" customWidth="1"/>
    <col min="5120" max="5120" width="10.7109375" style="1" customWidth="1"/>
    <col min="5121" max="5372" width="9.140625" style="1"/>
    <col min="5373" max="5373" width="34.28515625" style="1" customWidth="1"/>
    <col min="5374" max="5374" width="12.5703125" style="1" customWidth="1"/>
    <col min="5375" max="5375" width="14.28515625" style="1" customWidth="1"/>
    <col min="5376" max="5376" width="10.7109375" style="1" customWidth="1"/>
    <col min="5377" max="5628" width="9.140625" style="1"/>
    <col min="5629" max="5629" width="34.28515625" style="1" customWidth="1"/>
    <col min="5630" max="5630" width="12.5703125" style="1" customWidth="1"/>
    <col min="5631" max="5631" width="14.28515625" style="1" customWidth="1"/>
    <col min="5632" max="5632" width="10.7109375" style="1" customWidth="1"/>
    <col min="5633" max="5884" width="9.140625" style="1"/>
    <col min="5885" max="5885" width="34.28515625" style="1" customWidth="1"/>
    <col min="5886" max="5886" width="12.5703125" style="1" customWidth="1"/>
    <col min="5887" max="5887" width="14.28515625" style="1" customWidth="1"/>
    <col min="5888" max="5888" width="10.7109375" style="1" customWidth="1"/>
    <col min="5889" max="6140" width="9.140625" style="1"/>
    <col min="6141" max="6141" width="34.28515625" style="1" customWidth="1"/>
    <col min="6142" max="6142" width="12.5703125" style="1" customWidth="1"/>
    <col min="6143" max="6143" width="14.28515625" style="1" customWidth="1"/>
    <col min="6144" max="6144" width="10.7109375" style="1" customWidth="1"/>
    <col min="6145" max="6396" width="9.140625" style="1"/>
    <col min="6397" max="6397" width="34.28515625" style="1" customWidth="1"/>
    <col min="6398" max="6398" width="12.5703125" style="1" customWidth="1"/>
    <col min="6399" max="6399" width="14.28515625" style="1" customWidth="1"/>
    <col min="6400" max="6400" width="10.7109375" style="1" customWidth="1"/>
    <col min="6401" max="6652" width="9.140625" style="1"/>
    <col min="6653" max="6653" width="34.28515625" style="1" customWidth="1"/>
    <col min="6654" max="6654" width="12.5703125" style="1" customWidth="1"/>
    <col min="6655" max="6655" width="14.28515625" style="1" customWidth="1"/>
    <col min="6656" max="6656" width="10.7109375" style="1" customWidth="1"/>
    <col min="6657" max="6908" width="9.140625" style="1"/>
    <col min="6909" max="6909" width="34.28515625" style="1" customWidth="1"/>
    <col min="6910" max="6910" width="12.5703125" style="1" customWidth="1"/>
    <col min="6911" max="6911" width="14.28515625" style="1" customWidth="1"/>
    <col min="6912" max="6912" width="10.7109375" style="1" customWidth="1"/>
    <col min="6913" max="7164" width="9.140625" style="1"/>
    <col min="7165" max="7165" width="34.28515625" style="1" customWidth="1"/>
    <col min="7166" max="7166" width="12.5703125" style="1" customWidth="1"/>
    <col min="7167" max="7167" width="14.28515625" style="1" customWidth="1"/>
    <col min="7168" max="7168" width="10.7109375" style="1" customWidth="1"/>
    <col min="7169" max="7420" width="9.140625" style="1"/>
    <col min="7421" max="7421" width="34.28515625" style="1" customWidth="1"/>
    <col min="7422" max="7422" width="12.5703125" style="1" customWidth="1"/>
    <col min="7423" max="7423" width="14.28515625" style="1" customWidth="1"/>
    <col min="7424" max="7424" width="10.7109375" style="1" customWidth="1"/>
    <col min="7425" max="7676" width="9.140625" style="1"/>
    <col min="7677" max="7677" width="34.28515625" style="1" customWidth="1"/>
    <col min="7678" max="7678" width="12.5703125" style="1" customWidth="1"/>
    <col min="7679" max="7679" width="14.28515625" style="1" customWidth="1"/>
    <col min="7680" max="7680" width="10.7109375" style="1" customWidth="1"/>
    <col min="7681" max="7932" width="9.140625" style="1"/>
    <col min="7933" max="7933" width="34.28515625" style="1" customWidth="1"/>
    <col min="7934" max="7934" width="12.5703125" style="1" customWidth="1"/>
    <col min="7935" max="7935" width="14.28515625" style="1" customWidth="1"/>
    <col min="7936" max="7936" width="10.7109375" style="1" customWidth="1"/>
    <col min="7937" max="8188" width="9.140625" style="1"/>
    <col min="8189" max="8189" width="34.28515625" style="1" customWidth="1"/>
    <col min="8190" max="8190" width="12.5703125" style="1" customWidth="1"/>
    <col min="8191" max="8191" width="14.28515625" style="1" customWidth="1"/>
    <col min="8192" max="8192" width="10.7109375" style="1" customWidth="1"/>
    <col min="8193" max="8444" width="9.140625" style="1"/>
    <col min="8445" max="8445" width="34.28515625" style="1" customWidth="1"/>
    <col min="8446" max="8446" width="12.5703125" style="1" customWidth="1"/>
    <col min="8447" max="8447" width="14.28515625" style="1" customWidth="1"/>
    <col min="8448" max="8448" width="10.7109375" style="1" customWidth="1"/>
    <col min="8449" max="8700" width="9.140625" style="1"/>
    <col min="8701" max="8701" width="34.28515625" style="1" customWidth="1"/>
    <col min="8702" max="8702" width="12.5703125" style="1" customWidth="1"/>
    <col min="8703" max="8703" width="14.28515625" style="1" customWidth="1"/>
    <col min="8704" max="8704" width="10.7109375" style="1" customWidth="1"/>
    <col min="8705" max="8956" width="9.140625" style="1"/>
    <col min="8957" max="8957" width="34.28515625" style="1" customWidth="1"/>
    <col min="8958" max="8958" width="12.5703125" style="1" customWidth="1"/>
    <col min="8959" max="8959" width="14.28515625" style="1" customWidth="1"/>
    <col min="8960" max="8960" width="10.7109375" style="1" customWidth="1"/>
    <col min="8961" max="9212" width="9.140625" style="1"/>
    <col min="9213" max="9213" width="34.28515625" style="1" customWidth="1"/>
    <col min="9214" max="9214" width="12.5703125" style="1" customWidth="1"/>
    <col min="9215" max="9215" width="14.28515625" style="1" customWidth="1"/>
    <col min="9216" max="9216" width="10.7109375" style="1" customWidth="1"/>
    <col min="9217" max="9468" width="9.140625" style="1"/>
    <col min="9469" max="9469" width="34.28515625" style="1" customWidth="1"/>
    <col min="9470" max="9470" width="12.5703125" style="1" customWidth="1"/>
    <col min="9471" max="9471" width="14.28515625" style="1" customWidth="1"/>
    <col min="9472" max="9472" width="10.7109375" style="1" customWidth="1"/>
    <col min="9473" max="9724" width="9.140625" style="1"/>
    <col min="9725" max="9725" width="34.28515625" style="1" customWidth="1"/>
    <col min="9726" max="9726" width="12.5703125" style="1" customWidth="1"/>
    <col min="9727" max="9727" width="14.28515625" style="1" customWidth="1"/>
    <col min="9728" max="9728" width="10.7109375" style="1" customWidth="1"/>
    <col min="9729" max="9980" width="9.140625" style="1"/>
    <col min="9981" max="9981" width="34.28515625" style="1" customWidth="1"/>
    <col min="9982" max="9982" width="12.5703125" style="1" customWidth="1"/>
    <col min="9983" max="9983" width="14.28515625" style="1" customWidth="1"/>
    <col min="9984" max="9984" width="10.7109375" style="1" customWidth="1"/>
    <col min="9985" max="10236" width="9.140625" style="1"/>
    <col min="10237" max="10237" width="34.28515625" style="1" customWidth="1"/>
    <col min="10238" max="10238" width="12.5703125" style="1" customWidth="1"/>
    <col min="10239" max="10239" width="14.28515625" style="1" customWidth="1"/>
    <col min="10240" max="10240" width="10.7109375" style="1" customWidth="1"/>
    <col min="10241" max="10492" width="9.140625" style="1"/>
    <col min="10493" max="10493" width="34.28515625" style="1" customWidth="1"/>
    <col min="10494" max="10494" width="12.5703125" style="1" customWidth="1"/>
    <col min="10495" max="10495" width="14.28515625" style="1" customWidth="1"/>
    <col min="10496" max="10496" width="10.7109375" style="1" customWidth="1"/>
    <col min="10497" max="10748" width="9.140625" style="1"/>
    <col min="10749" max="10749" width="34.28515625" style="1" customWidth="1"/>
    <col min="10750" max="10750" width="12.5703125" style="1" customWidth="1"/>
    <col min="10751" max="10751" width="14.28515625" style="1" customWidth="1"/>
    <col min="10752" max="10752" width="10.7109375" style="1" customWidth="1"/>
    <col min="10753" max="11004" width="9.140625" style="1"/>
    <col min="11005" max="11005" width="34.28515625" style="1" customWidth="1"/>
    <col min="11006" max="11006" width="12.5703125" style="1" customWidth="1"/>
    <col min="11007" max="11007" width="14.28515625" style="1" customWidth="1"/>
    <col min="11008" max="11008" width="10.7109375" style="1" customWidth="1"/>
    <col min="11009" max="11260" width="9.140625" style="1"/>
    <col min="11261" max="11261" width="34.28515625" style="1" customWidth="1"/>
    <col min="11262" max="11262" width="12.5703125" style="1" customWidth="1"/>
    <col min="11263" max="11263" width="14.28515625" style="1" customWidth="1"/>
    <col min="11264" max="11264" width="10.7109375" style="1" customWidth="1"/>
    <col min="11265" max="11516" width="9.140625" style="1"/>
    <col min="11517" max="11517" width="34.28515625" style="1" customWidth="1"/>
    <col min="11518" max="11518" width="12.5703125" style="1" customWidth="1"/>
    <col min="11519" max="11519" width="14.28515625" style="1" customWidth="1"/>
    <col min="11520" max="11520" width="10.7109375" style="1" customWidth="1"/>
    <col min="11521" max="11772" width="9.140625" style="1"/>
    <col min="11773" max="11773" width="34.28515625" style="1" customWidth="1"/>
    <col min="11774" max="11774" width="12.5703125" style="1" customWidth="1"/>
    <col min="11775" max="11775" width="14.28515625" style="1" customWidth="1"/>
    <col min="11776" max="11776" width="10.7109375" style="1" customWidth="1"/>
    <col min="11777" max="12028" width="9.140625" style="1"/>
    <col min="12029" max="12029" width="34.28515625" style="1" customWidth="1"/>
    <col min="12030" max="12030" width="12.5703125" style="1" customWidth="1"/>
    <col min="12031" max="12031" width="14.28515625" style="1" customWidth="1"/>
    <col min="12032" max="12032" width="10.7109375" style="1" customWidth="1"/>
    <col min="12033" max="12284" width="9.140625" style="1"/>
    <col min="12285" max="12285" width="34.28515625" style="1" customWidth="1"/>
    <col min="12286" max="12286" width="12.5703125" style="1" customWidth="1"/>
    <col min="12287" max="12287" width="14.28515625" style="1" customWidth="1"/>
    <col min="12288" max="12288" width="10.7109375" style="1" customWidth="1"/>
    <col min="12289" max="12540" width="9.140625" style="1"/>
    <col min="12541" max="12541" width="34.28515625" style="1" customWidth="1"/>
    <col min="12542" max="12542" width="12.5703125" style="1" customWidth="1"/>
    <col min="12543" max="12543" width="14.28515625" style="1" customWidth="1"/>
    <col min="12544" max="12544" width="10.7109375" style="1" customWidth="1"/>
    <col min="12545" max="12796" width="9.140625" style="1"/>
    <col min="12797" max="12797" width="34.28515625" style="1" customWidth="1"/>
    <col min="12798" max="12798" width="12.5703125" style="1" customWidth="1"/>
    <col min="12799" max="12799" width="14.28515625" style="1" customWidth="1"/>
    <col min="12800" max="12800" width="10.7109375" style="1" customWidth="1"/>
    <col min="12801" max="13052" width="9.140625" style="1"/>
    <col min="13053" max="13053" width="34.28515625" style="1" customWidth="1"/>
    <col min="13054" max="13054" width="12.5703125" style="1" customWidth="1"/>
    <col min="13055" max="13055" width="14.28515625" style="1" customWidth="1"/>
    <col min="13056" max="13056" width="10.7109375" style="1" customWidth="1"/>
    <col min="13057" max="13308" width="9.140625" style="1"/>
    <col min="13309" max="13309" width="34.28515625" style="1" customWidth="1"/>
    <col min="13310" max="13310" width="12.5703125" style="1" customWidth="1"/>
    <col min="13311" max="13311" width="14.28515625" style="1" customWidth="1"/>
    <col min="13312" max="13312" width="10.7109375" style="1" customWidth="1"/>
    <col min="13313" max="13564" width="9.140625" style="1"/>
    <col min="13565" max="13565" width="34.28515625" style="1" customWidth="1"/>
    <col min="13566" max="13566" width="12.5703125" style="1" customWidth="1"/>
    <col min="13567" max="13567" width="14.28515625" style="1" customWidth="1"/>
    <col min="13568" max="13568" width="10.7109375" style="1" customWidth="1"/>
    <col min="13569" max="13820" width="9.140625" style="1"/>
    <col min="13821" max="13821" width="34.28515625" style="1" customWidth="1"/>
    <col min="13822" max="13822" width="12.5703125" style="1" customWidth="1"/>
    <col min="13823" max="13823" width="14.28515625" style="1" customWidth="1"/>
    <col min="13824" max="13824" width="10.7109375" style="1" customWidth="1"/>
    <col min="13825" max="14076" width="9.140625" style="1"/>
    <col min="14077" max="14077" width="34.28515625" style="1" customWidth="1"/>
    <col min="14078" max="14078" width="12.5703125" style="1" customWidth="1"/>
    <col min="14079" max="14079" width="14.28515625" style="1" customWidth="1"/>
    <col min="14080" max="14080" width="10.7109375" style="1" customWidth="1"/>
    <col min="14081" max="14332" width="9.140625" style="1"/>
    <col min="14333" max="14333" width="34.28515625" style="1" customWidth="1"/>
    <col min="14334" max="14334" width="12.5703125" style="1" customWidth="1"/>
    <col min="14335" max="14335" width="14.28515625" style="1" customWidth="1"/>
    <col min="14336" max="14336" width="10.7109375" style="1" customWidth="1"/>
    <col min="14337" max="14588" width="9.140625" style="1"/>
    <col min="14589" max="14589" width="34.28515625" style="1" customWidth="1"/>
    <col min="14590" max="14590" width="12.5703125" style="1" customWidth="1"/>
    <col min="14591" max="14591" width="14.28515625" style="1" customWidth="1"/>
    <col min="14592" max="14592" width="10.7109375" style="1" customWidth="1"/>
    <col min="14593" max="14844" width="9.140625" style="1"/>
    <col min="14845" max="14845" width="34.28515625" style="1" customWidth="1"/>
    <col min="14846" max="14846" width="12.5703125" style="1" customWidth="1"/>
    <col min="14847" max="14847" width="14.28515625" style="1" customWidth="1"/>
    <col min="14848" max="14848" width="10.7109375" style="1" customWidth="1"/>
    <col min="14849" max="15100" width="9.140625" style="1"/>
    <col min="15101" max="15101" width="34.28515625" style="1" customWidth="1"/>
    <col min="15102" max="15102" width="12.5703125" style="1" customWidth="1"/>
    <col min="15103" max="15103" width="14.28515625" style="1" customWidth="1"/>
    <col min="15104" max="15104" width="10.7109375" style="1" customWidth="1"/>
    <col min="15105" max="15356" width="9.140625" style="1"/>
    <col min="15357" max="15357" width="34.28515625" style="1" customWidth="1"/>
    <col min="15358" max="15358" width="12.5703125" style="1" customWidth="1"/>
    <col min="15359" max="15359" width="14.28515625" style="1" customWidth="1"/>
    <col min="15360" max="15360" width="10.7109375" style="1" customWidth="1"/>
    <col min="15361" max="15612" width="9.140625" style="1"/>
    <col min="15613" max="15613" width="34.28515625" style="1" customWidth="1"/>
    <col min="15614" max="15614" width="12.5703125" style="1" customWidth="1"/>
    <col min="15615" max="15615" width="14.28515625" style="1" customWidth="1"/>
    <col min="15616" max="15616" width="10.7109375" style="1" customWidth="1"/>
    <col min="15617" max="15868" width="9.140625" style="1"/>
    <col min="15869" max="15869" width="34.28515625" style="1" customWidth="1"/>
    <col min="15870" max="15870" width="12.5703125" style="1" customWidth="1"/>
    <col min="15871" max="15871" width="14.28515625" style="1" customWidth="1"/>
    <col min="15872" max="15872" width="10.7109375" style="1" customWidth="1"/>
    <col min="15873" max="16124" width="9.140625" style="1"/>
    <col min="16125" max="16125" width="34.28515625" style="1" customWidth="1"/>
    <col min="16126" max="16126" width="12.5703125" style="1" customWidth="1"/>
    <col min="16127" max="16127" width="14.28515625" style="1" customWidth="1"/>
    <col min="16128" max="16128" width="10.7109375" style="1" customWidth="1"/>
    <col min="16129" max="16384" width="9.140625" style="1"/>
  </cols>
  <sheetData>
    <row r="1" spans="1:8" x14ac:dyDescent="0.25">
      <c r="A1" s="45" t="s">
        <v>23</v>
      </c>
      <c r="B1" s="46"/>
      <c r="C1" s="46"/>
      <c r="D1" s="46"/>
      <c r="E1" s="47"/>
    </row>
    <row r="2" spans="1:8" ht="31.5" customHeight="1" thickBot="1" x14ac:dyDescent="0.3">
      <c r="A2" s="48"/>
      <c r="B2" s="49"/>
      <c r="C2" s="49"/>
      <c r="D2" s="49"/>
      <c r="E2" s="50"/>
    </row>
    <row r="3" spans="1:8" ht="25.5" x14ac:dyDescent="0.35">
      <c r="A3" s="2" t="s">
        <v>21</v>
      </c>
      <c r="B3" s="3" t="s">
        <v>0</v>
      </c>
      <c r="C3" s="3" t="s">
        <v>1</v>
      </c>
      <c r="D3" s="3" t="s">
        <v>2</v>
      </c>
      <c r="E3" s="4" t="s">
        <v>26</v>
      </c>
      <c r="F3" s="5"/>
      <c r="G3" s="5"/>
    </row>
    <row r="4" spans="1:8" x14ac:dyDescent="0.25">
      <c r="A4" s="6"/>
      <c r="B4" s="7"/>
      <c r="C4" s="7"/>
      <c r="D4" s="8"/>
      <c r="E4" s="9"/>
    </row>
    <row r="5" spans="1:8" x14ac:dyDescent="0.25">
      <c r="A5" s="31" t="s">
        <v>25</v>
      </c>
      <c r="B5" s="32">
        <f>SUM(B9+B13+B17+B21+B25+B29+B33+B37)</f>
        <v>4251</v>
      </c>
      <c r="C5" s="36">
        <f>C9+C13+C17+C21+C25+C29+C33+C37+C41</f>
        <v>13340.25</v>
      </c>
      <c r="D5" s="32">
        <f>SUM(D9+D17+D13+D21+D25+D29+D33+D37)</f>
        <v>141579</v>
      </c>
      <c r="E5" s="33"/>
    </row>
    <row r="6" spans="1:8" x14ac:dyDescent="0.25">
      <c r="A6" s="38" t="s">
        <v>4</v>
      </c>
      <c r="B6" s="32">
        <f>SUM(B10+B14+B18+B22+B26+B30+B34+B38)</f>
        <v>4012</v>
      </c>
      <c r="C6" s="36">
        <f>C10+C14+C18+C22+C26+C30+C34+C38+C42</f>
        <v>12785</v>
      </c>
      <c r="D6" s="32">
        <f>D10+D14+D18+D22+D26+D30+D34+D38</f>
        <v>138210</v>
      </c>
      <c r="E6" s="12"/>
      <c r="F6" s="14"/>
      <c r="G6" s="14"/>
      <c r="H6" s="14"/>
    </row>
    <row r="7" spans="1:8" s="18" customFormat="1" ht="18.75" x14ac:dyDescent="0.3">
      <c r="A7" s="15" t="s">
        <v>3</v>
      </c>
      <c r="B7" s="20">
        <f>B5-B6</f>
        <v>239</v>
      </c>
      <c r="C7" s="42">
        <f>C5-C6</f>
        <v>555.25</v>
      </c>
      <c r="D7" s="20">
        <f>D5-D6</f>
        <v>3369</v>
      </c>
      <c r="E7" s="16">
        <f>(D5/D6*100)-100</f>
        <v>2.4375949641849388</v>
      </c>
      <c r="F7" s="17"/>
      <c r="G7" s="17"/>
      <c r="H7" s="17"/>
    </row>
    <row r="8" spans="1:8" x14ac:dyDescent="0.25">
      <c r="A8" s="13"/>
      <c r="B8" s="11"/>
      <c r="C8" s="10"/>
      <c r="D8" s="10"/>
      <c r="E8" s="12"/>
      <c r="F8" s="14"/>
      <c r="G8" s="14"/>
      <c r="H8" s="14"/>
    </row>
    <row r="9" spans="1:8" x14ac:dyDescent="0.25">
      <c r="A9" s="13" t="s">
        <v>5</v>
      </c>
      <c r="B9" s="10">
        <v>1947</v>
      </c>
      <c r="C9" s="35">
        <v>3481.5</v>
      </c>
      <c r="D9" s="10">
        <v>79857</v>
      </c>
      <c r="E9" s="12"/>
      <c r="F9" s="14"/>
      <c r="G9" s="14"/>
      <c r="H9" s="14"/>
    </row>
    <row r="10" spans="1:8" x14ac:dyDescent="0.25">
      <c r="A10" s="19" t="s">
        <v>6</v>
      </c>
      <c r="B10" s="10">
        <v>1712</v>
      </c>
      <c r="C10" s="35">
        <v>3124.25</v>
      </c>
      <c r="D10" s="10">
        <v>76266</v>
      </c>
      <c r="E10" s="12"/>
    </row>
    <row r="11" spans="1:8" s="18" customFormat="1" ht="18.75" x14ac:dyDescent="0.3">
      <c r="A11" s="15" t="s">
        <v>3</v>
      </c>
      <c r="B11" s="20">
        <f>B9-B10</f>
        <v>235</v>
      </c>
      <c r="C11" s="42">
        <f t="shared" ref="C11:D11" si="0">C9-C10</f>
        <v>357.25</v>
      </c>
      <c r="D11" s="20">
        <f t="shared" si="0"/>
        <v>3591</v>
      </c>
      <c r="E11" s="16">
        <f>(D9/D10*100)-100</f>
        <v>4.7085201793722007</v>
      </c>
    </row>
    <row r="12" spans="1:8" x14ac:dyDescent="0.25">
      <c r="A12" s="13"/>
      <c r="B12" s="11"/>
      <c r="C12" s="10"/>
      <c r="D12" s="10"/>
      <c r="E12" s="12"/>
    </row>
    <row r="13" spans="1:8" x14ac:dyDescent="0.25">
      <c r="A13" s="13" t="s">
        <v>7</v>
      </c>
      <c r="B13" s="10">
        <v>419</v>
      </c>
      <c r="C13" s="11">
        <v>651.25</v>
      </c>
      <c r="D13" s="10">
        <v>6574</v>
      </c>
      <c r="E13" s="12"/>
    </row>
    <row r="14" spans="1:8" x14ac:dyDescent="0.25">
      <c r="A14" s="13" t="s">
        <v>8</v>
      </c>
      <c r="B14" s="10">
        <v>562</v>
      </c>
      <c r="C14" s="10">
        <v>848.25</v>
      </c>
      <c r="D14" s="10">
        <v>9890</v>
      </c>
      <c r="E14" s="12"/>
      <c r="F14" s="14"/>
      <c r="G14" s="14"/>
      <c r="H14" s="14"/>
    </row>
    <row r="15" spans="1:8" s="18" customFormat="1" ht="18.75" x14ac:dyDescent="0.3">
      <c r="A15" s="15" t="s">
        <v>3</v>
      </c>
      <c r="B15" s="20">
        <f>B13-B14</f>
        <v>-143</v>
      </c>
      <c r="C15" s="20">
        <f t="shared" ref="C15:D15" si="1">C13-C14</f>
        <v>-197</v>
      </c>
      <c r="D15" s="20">
        <f t="shared" si="1"/>
        <v>-3316</v>
      </c>
      <c r="E15" s="39">
        <v>-33.53</v>
      </c>
    </row>
    <row r="16" spans="1:8" x14ac:dyDescent="0.25">
      <c r="A16" s="13"/>
      <c r="B16" s="21"/>
      <c r="C16" s="22"/>
      <c r="D16" s="22"/>
      <c r="E16" s="23"/>
    </row>
    <row r="17" spans="1:5" x14ac:dyDescent="0.25">
      <c r="A17" s="19" t="s">
        <v>9</v>
      </c>
      <c r="B17" s="22">
        <v>28</v>
      </c>
      <c r="C17" s="21">
        <v>47.25</v>
      </c>
      <c r="D17" s="22">
        <v>872</v>
      </c>
      <c r="E17" s="23"/>
    </row>
    <row r="18" spans="1:5" x14ac:dyDescent="0.25">
      <c r="A18" s="19" t="s">
        <v>10</v>
      </c>
      <c r="B18" s="22">
        <v>126</v>
      </c>
      <c r="C18" s="21">
        <v>161.75</v>
      </c>
      <c r="D18" s="22">
        <v>4333</v>
      </c>
      <c r="E18" s="23"/>
    </row>
    <row r="19" spans="1:5" ht="18.75" x14ac:dyDescent="0.3">
      <c r="A19" s="15" t="s">
        <v>3</v>
      </c>
      <c r="B19" s="24">
        <f>B17-B18</f>
        <v>-98</v>
      </c>
      <c r="C19" s="41">
        <f t="shared" ref="C19:D19" si="2">C17-C18</f>
        <v>-114.5</v>
      </c>
      <c r="D19" s="24">
        <f t="shared" si="2"/>
        <v>-3461</v>
      </c>
      <c r="E19" s="44">
        <v>-79.88</v>
      </c>
    </row>
    <row r="20" spans="1:5" x14ac:dyDescent="0.25">
      <c r="A20" s="13"/>
      <c r="B20" s="21"/>
      <c r="C20" s="22"/>
      <c r="D20" s="22"/>
      <c r="E20" s="23"/>
    </row>
    <row r="21" spans="1:5" x14ac:dyDescent="0.25">
      <c r="A21" s="19" t="s">
        <v>11</v>
      </c>
      <c r="B21" s="22">
        <v>683</v>
      </c>
      <c r="C21" s="21">
        <v>810.25</v>
      </c>
      <c r="D21" s="22">
        <v>15280</v>
      </c>
      <c r="E21" s="23"/>
    </row>
    <row r="22" spans="1:5" x14ac:dyDescent="0.25">
      <c r="A22" s="19" t="s">
        <v>12</v>
      </c>
      <c r="B22" s="22">
        <v>283</v>
      </c>
      <c r="C22" s="21">
        <v>408.25</v>
      </c>
      <c r="D22" s="22">
        <v>7799</v>
      </c>
      <c r="E22" s="23"/>
    </row>
    <row r="23" spans="1:5" ht="18.75" x14ac:dyDescent="0.3">
      <c r="A23" s="15" t="s">
        <v>3</v>
      </c>
      <c r="B23" s="24">
        <f>B21-B22</f>
        <v>400</v>
      </c>
      <c r="C23" s="24">
        <f t="shared" ref="C23:D23" si="3">C21-C22</f>
        <v>402</v>
      </c>
      <c r="D23" s="24">
        <f t="shared" si="3"/>
        <v>7481</v>
      </c>
      <c r="E23" s="40">
        <f>(D21/D22*100)-100</f>
        <v>95.922554173611985</v>
      </c>
    </row>
    <row r="24" spans="1:5" ht="19.5" customHeight="1" x14ac:dyDescent="0.25">
      <c r="A24" s="19"/>
      <c r="B24" s="22"/>
      <c r="C24" s="21"/>
      <c r="D24" s="22"/>
      <c r="E24" s="23"/>
    </row>
    <row r="25" spans="1:5" x14ac:dyDescent="0.25">
      <c r="A25" s="19" t="s">
        <v>13</v>
      </c>
      <c r="B25" s="22">
        <v>344</v>
      </c>
      <c r="C25" s="21">
        <v>232.25</v>
      </c>
      <c r="D25" s="22">
        <v>4960</v>
      </c>
      <c r="E25" s="23"/>
    </row>
    <row r="26" spans="1:5" x14ac:dyDescent="0.25">
      <c r="A26" s="19" t="s">
        <v>14</v>
      </c>
      <c r="B26" s="22">
        <v>406</v>
      </c>
      <c r="C26" s="21">
        <v>258.75</v>
      </c>
      <c r="D26" s="22">
        <v>5758</v>
      </c>
      <c r="E26" s="23"/>
    </row>
    <row r="27" spans="1:5" ht="18.75" x14ac:dyDescent="0.3">
      <c r="A27" s="15" t="s">
        <v>3</v>
      </c>
      <c r="B27" s="24">
        <f>B25-B26</f>
        <v>-62</v>
      </c>
      <c r="C27" s="41">
        <f t="shared" ref="C27:D27" si="4">C25-C26</f>
        <v>-26.5</v>
      </c>
      <c r="D27" s="24">
        <f t="shared" si="4"/>
        <v>-798</v>
      </c>
      <c r="E27" s="43">
        <v>-13.86</v>
      </c>
    </row>
    <row r="28" spans="1:5" ht="18.75" x14ac:dyDescent="0.3">
      <c r="A28" s="19"/>
      <c r="B28" s="22"/>
      <c r="C28" s="21"/>
      <c r="D28" s="24"/>
      <c r="E28" s="23"/>
    </row>
    <row r="29" spans="1:5" x14ac:dyDescent="0.25">
      <c r="A29" s="13" t="s">
        <v>15</v>
      </c>
      <c r="B29" s="22">
        <v>97</v>
      </c>
      <c r="C29" s="22">
        <v>96.25</v>
      </c>
      <c r="D29" s="22">
        <v>2217</v>
      </c>
      <c r="E29" s="23"/>
    </row>
    <row r="30" spans="1:5" x14ac:dyDescent="0.25">
      <c r="A30" s="19" t="s">
        <v>16</v>
      </c>
      <c r="B30" s="22">
        <v>113</v>
      </c>
      <c r="C30" s="21">
        <v>97.5</v>
      </c>
      <c r="D30" s="22">
        <v>2538</v>
      </c>
      <c r="E30" s="23"/>
    </row>
    <row r="31" spans="1:5" ht="18.75" x14ac:dyDescent="0.3">
      <c r="A31" s="30" t="s">
        <v>3</v>
      </c>
      <c r="B31" s="24">
        <f>B29-B30</f>
        <v>-16</v>
      </c>
      <c r="C31" s="41">
        <f t="shared" ref="C31:D31" si="5">C29-C30</f>
        <v>-1.25</v>
      </c>
      <c r="D31" s="24">
        <f t="shared" si="5"/>
        <v>-321</v>
      </c>
      <c r="E31" s="44">
        <v>-12.65</v>
      </c>
    </row>
    <row r="32" spans="1:5" x14ac:dyDescent="0.25">
      <c r="A32" s="13"/>
      <c r="B32" s="21"/>
      <c r="C32" s="22"/>
      <c r="D32" s="22"/>
      <c r="E32" s="23"/>
    </row>
    <row r="33" spans="1:5" x14ac:dyDescent="0.25">
      <c r="A33" s="19" t="s">
        <v>17</v>
      </c>
      <c r="B33" s="22">
        <v>715</v>
      </c>
      <c r="C33" s="21">
        <v>1404.25</v>
      </c>
      <c r="D33" s="22">
        <v>30724</v>
      </c>
      <c r="E33" s="23"/>
    </row>
    <row r="34" spans="1:5" x14ac:dyDescent="0.25">
      <c r="A34" s="19" t="s">
        <v>18</v>
      </c>
      <c r="B34" s="22">
        <v>783</v>
      </c>
      <c r="C34" s="21">
        <v>1513.75</v>
      </c>
      <c r="D34" s="22">
        <v>31060</v>
      </c>
      <c r="E34" s="23"/>
    </row>
    <row r="35" spans="1:5" ht="18.75" x14ac:dyDescent="0.3">
      <c r="A35" s="15" t="s">
        <v>3</v>
      </c>
      <c r="B35" s="24">
        <f>B33-B34</f>
        <v>-68</v>
      </c>
      <c r="C35" s="41">
        <f t="shared" ref="C35:D35" si="6">C33-C34</f>
        <v>-109.5</v>
      </c>
      <c r="D35" s="24">
        <f t="shared" si="6"/>
        <v>-336</v>
      </c>
      <c r="E35" s="44">
        <v>-1.08</v>
      </c>
    </row>
    <row r="36" spans="1:5" x14ac:dyDescent="0.25">
      <c r="A36" s="19"/>
      <c r="B36" s="22"/>
      <c r="C36" s="21"/>
      <c r="D36" s="22"/>
      <c r="E36" s="23"/>
    </row>
    <row r="37" spans="1:5" x14ac:dyDescent="0.25">
      <c r="A37" s="19" t="s">
        <v>19</v>
      </c>
      <c r="B37" s="22">
        <v>18</v>
      </c>
      <c r="C37" s="21">
        <v>42.25</v>
      </c>
      <c r="D37" s="22">
        <v>1095</v>
      </c>
      <c r="E37" s="23"/>
    </row>
    <row r="38" spans="1:5" x14ac:dyDescent="0.25">
      <c r="A38" s="13" t="s">
        <v>20</v>
      </c>
      <c r="B38" s="22">
        <v>27</v>
      </c>
      <c r="C38" s="21">
        <v>29.5</v>
      </c>
      <c r="D38" s="22">
        <v>566</v>
      </c>
      <c r="E38" s="23"/>
    </row>
    <row r="39" spans="1:5" ht="18.75" x14ac:dyDescent="0.3">
      <c r="A39" s="30" t="s">
        <v>3</v>
      </c>
      <c r="B39" s="24">
        <f>B37-B38</f>
        <v>-9</v>
      </c>
      <c r="C39" s="41">
        <f t="shared" ref="C39:D39" si="7">C37-C38</f>
        <v>12.75</v>
      </c>
      <c r="D39" s="24">
        <f t="shared" si="7"/>
        <v>529</v>
      </c>
      <c r="E39" s="40">
        <f>(D37/D38*100)-100</f>
        <v>93.462897526501763</v>
      </c>
    </row>
    <row r="40" spans="1:5" x14ac:dyDescent="0.25">
      <c r="A40" s="34"/>
      <c r="B40" s="8"/>
      <c r="C40" s="8"/>
      <c r="D40" s="8"/>
      <c r="E40" s="23"/>
    </row>
    <row r="41" spans="1:5" ht="60.75" x14ac:dyDescent="0.25">
      <c r="A41" s="19" t="s">
        <v>24</v>
      </c>
      <c r="B41" s="22">
        <v>0</v>
      </c>
      <c r="C41" s="22">
        <v>6575</v>
      </c>
      <c r="D41" s="22">
        <v>0</v>
      </c>
      <c r="E41" s="23"/>
    </row>
    <row r="42" spans="1:5" ht="45.75" x14ac:dyDescent="0.25">
      <c r="A42" s="19" t="s">
        <v>22</v>
      </c>
      <c r="B42" s="21">
        <v>0</v>
      </c>
      <c r="C42" s="22">
        <v>6343</v>
      </c>
      <c r="D42" s="22">
        <v>0</v>
      </c>
      <c r="E42" s="23"/>
    </row>
    <row r="43" spans="1:5" ht="18.75" x14ac:dyDescent="0.25">
      <c r="A43" s="30" t="s">
        <v>3</v>
      </c>
      <c r="B43" s="22">
        <v>0</v>
      </c>
      <c r="C43" s="22">
        <f>C41-C42</f>
        <v>232</v>
      </c>
      <c r="D43" s="22">
        <v>0</v>
      </c>
      <c r="E43" s="16">
        <f>(C41/C42*100)-100</f>
        <v>3.6575752798360384</v>
      </c>
    </row>
    <row r="44" spans="1:5" s="28" customFormat="1" ht="19.5" thickBot="1" x14ac:dyDescent="0.35">
      <c r="A44" s="25"/>
      <c r="B44" s="26"/>
      <c r="C44" s="27"/>
      <c r="D44" s="27"/>
      <c r="E44" s="37"/>
    </row>
  </sheetData>
  <mergeCells count="1">
    <mergeCell ref="A1:E2"/>
  </mergeCells>
  <printOptions horizontalCentered="1" verticalCentered="1"/>
  <pageMargins left="0" right="0" top="0" bottom="0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14" sqref="C14"/>
    </sheetView>
  </sheetViews>
  <sheetFormatPr defaultRowHeight="15" x14ac:dyDescent="0.25"/>
  <cols>
    <col min="1" max="1" width="33.140625" customWidth="1"/>
    <col min="2" max="2" width="15.28515625" customWidth="1"/>
    <col min="3" max="3" width="16.42578125" customWidth="1"/>
    <col min="4" max="4" width="17.5703125" customWidth="1"/>
    <col min="5" max="5" width="15.7109375" customWidth="1"/>
  </cols>
  <sheetData>
    <row r="1" spans="1:5" x14ac:dyDescent="0.25">
      <c r="A1" s="45" t="s">
        <v>28</v>
      </c>
      <c r="B1" s="46"/>
      <c r="C1" s="46"/>
      <c r="D1" s="46"/>
      <c r="E1" s="47"/>
    </row>
    <row r="2" spans="1:5" ht="15.75" thickBot="1" x14ac:dyDescent="0.3">
      <c r="A2" s="48"/>
      <c r="B2" s="49"/>
      <c r="C2" s="49"/>
      <c r="D2" s="49"/>
      <c r="E2" s="50"/>
    </row>
    <row r="3" spans="1:5" ht="18" x14ac:dyDescent="0.25">
      <c r="A3" s="2" t="s">
        <v>21</v>
      </c>
      <c r="B3" s="3" t="s">
        <v>0</v>
      </c>
      <c r="C3" s="3" t="s">
        <v>1</v>
      </c>
      <c r="D3" s="3" t="s">
        <v>2</v>
      </c>
      <c r="E3" s="4" t="s">
        <v>26</v>
      </c>
    </row>
    <row r="4" spans="1:5" ht="18" x14ac:dyDescent="0.25">
      <c r="A4" s="6"/>
      <c r="B4" s="7"/>
      <c r="C4" s="7"/>
      <c r="D4" s="8"/>
      <c r="E4" s="9"/>
    </row>
    <row r="5" spans="1:5" ht="18" x14ac:dyDescent="0.25">
      <c r="A5" s="31" t="s">
        <v>27</v>
      </c>
      <c r="B5" s="32">
        <f>SUM(B9+B13+B17+B21+B25+B29+B33+B37)</f>
        <v>0</v>
      </c>
      <c r="C5" s="36">
        <f>C9+C13+C17+C21+C25+C29+C33+C37+C41</f>
        <v>6575</v>
      </c>
      <c r="D5" s="32">
        <f>SUM(D9+D17+D13+D21+D25+D29+D33+D37)</f>
        <v>0</v>
      </c>
      <c r="E5" s="33"/>
    </row>
    <row r="6" spans="1:5" ht="18" x14ac:dyDescent="0.25">
      <c r="A6" s="38" t="s">
        <v>4</v>
      </c>
      <c r="B6" s="32">
        <f>SUM(B10+B14+B18+B22+B26+B30+B34+B38)</f>
        <v>4012</v>
      </c>
      <c r="C6" s="36">
        <f>C10+C14+C18+C22+C26+C30+C34+C38+C42</f>
        <v>12785</v>
      </c>
      <c r="D6" s="32">
        <f>D10+D14+D18+D22+D26+D30+D34+D38</f>
        <v>138210</v>
      </c>
      <c r="E6" s="12"/>
    </row>
    <row r="7" spans="1:5" ht="18.75" x14ac:dyDescent="0.25">
      <c r="A7" s="15" t="s">
        <v>3</v>
      </c>
      <c r="B7" s="20">
        <f>B5-B6</f>
        <v>-4012</v>
      </c>
      <c r="C7" s="42">
        <f>C5-C6</f>
        <v>-6210</v>
      </c>
      <c r="D7" s="20">
        <f>D5-D6</f>
        <v>-138210</v>
      </c>
      <c r="E7" s="16">
        <f>(D5/D6*100)-100</f>
        <v>-100</v>
      </c>
    </row>
    <row r="8" spans="1:5" ht="18" x14ac:dyDescent="0.25">
      <c r="A8" s="13"/>
      <c r="B8" s="11"/>
      <c r="C8" s="10"/>
      <c r="D8" s="10"/>
      <c r="E8" s="12"/>
    </row>
    <row r="9" spans="1:5" ht="29.25" customHeight="1" x14ac:dyDescent="0.25">
      <c r="A9" s="13" t="s">
        <v>5</v>
      </c>
      <c r="B9" s="10"/>
      <c r="C9" s="35"/>
      <c r="D9" s="10"/>
      <c r="E9" s="12"/>
    </row>
    <row r="10" spans="1:5" ht="29.25" customHeight="1" x14ac:dyDescent="0.25">
      <c r="A10" s="19" t="s">
        <v>6</v>
      </c>
      <c r="B10" s="10">
        <v>1712</v>
      </c>
      <c r="C10" s="35">
        <v>3124.25</v>
      </c>
      <c r="D10" s="10">
        <v>76266</v>
      </c>
      <c r="E10" s="12"/>
    </row>
    <row r="11" spans="1:5" ht="29.25" customHeight="1" x14ac:dyDescent="0.25">
      <c r="A11" s="15" t="s">
        <v>3</v>
      </c>
      <c r="B11" s="20">
        <f>B9-B10</f>
        <v>-1712</v>
      </c>
      <c r="C11" s="42">
        <f t="shared" ref="C11:D11" si="0">C9-C10</f>
        <v>-3124.25</v>
      </c>
      <c r="D11" s="20">
        <f t="shared" si="0"/>
        <v>-76266</v>
      </c>
      <c r="E11" s="16">
        <f>(D9/D10*100)-100</f>
        <v>-100</v>
      </c>
    </row>
    <row r="12" spans="1:5" ht="29.25" customHeight="1" x14ac:dyDescent="0.25">
      <c r="A12" s="13"/>
      <c r="B12" s="11"/>
      <c r="C12" s="10"/>
      <c r="D12" s="10"/>
      <c r="E12" s="12"/>
    </row>
    <row r="13" spans="1:5" ht="29.25" customHeight="1" x14ac:dyDescent="0.25">
      <c r="A13" s="13" t="s">
        <v>7</v>
      </c>
      <c r="B13" s="10"/>
      <c r="C13" s="11"/>
      <c r="D13" s="10"/>
      <c r="E13" s="12"/>
    </row>
    <row r="14" spans="1:5" ht="29.25" customHeight="1" x14ac:dyDescent="0.25">
      <c r="A14" s="13" t="s">
        <v>8</v>
      </c>
      <c r="B14" s="10">
        <v>562</v>
      </c>
      <c r="C14" s="10">
        <v>848.25</v>
      </c>
      <c r="D14" s="10">
        <v>9890</v>
      </c>
      <c r="E14" s="12"/>
    </row>
    <row r="15" spans="1:5" ht="29.25" customHeight="1" x14ac:dyDescent="0.25">
      <c r="A15" s="15" t="s">
        <v>3</v>
      </c>
      <c r="B15" s="20">
        <f>B13-B14</f>
        <v>-562</v>
      </c>
      <c r="C15" s="20">
        <f t="shared" ref="C15:D15" si="1">C13-C14</f>
        <v>-848.25</v>
      </c>
      <c r="D15" s="20">
        <f t="shared" si="1"/>
        <v>-9890</v>
      </c>
      <c r="E15" s="39">
        <v>-33.53</v>
      </c>
    </row>
    <row r="16" spans="1:5" ht="29.25" customHeight="1" x14ac:dyDescent="0.25">
      <c r="A16" s="13"/>
      <c r="B16" s="21"/>
      <c r="C16" s="22"/>
      <c r="D16" s="22"/>
      <c r="E16" s="23"/>
    </row>
    <row r="17" spans="1:5" ht="29.25" customHeight="1" x14ac:dyDescent="0.25">
      <c r="A17" s="19" t="s">
        <v>9</v>
      </c>
      <c r="B17" s="22"/>
      <c r="C17" s="21"/>
      <c r="D17" s="22"/>
      <c r="E17" s="23"/>
    </row>
    <row r="18" spans="1:5" ht="29.25" customHeight="1" x14ac:dyDescent="0.25">
      <c r="A18" s="19" t="s">
        <v>10</v>
      </c>
      <c r="B18" s="22">
        <v>126</v>
      </c>
      <c r="C18" s="21">
        <v>161.75</v>
      </c>
      <c r="D18" s="22">
        <v>4333</v>
      </c>
      <c r="E18" s="23"/>
    </row>
    <row r="19" spans="1:5" ht="29.25" customHeight="1" x14ac:dyDescent="0.3">
      <c r="A19" s="15" t="s">
        <v>3</v>
      </c>
      <c r="B19" s="24">
        <f>B17-B18</f>
        <v>-126</v>
      </c>
      <c r="C19" s="41">
        <f t="shared" ref="C19:D19" si="2">C17-C18</f>
        <v>-161.75</v>
      </c>
      <c r="D19" s="24">
        <f t="shared" si="2"/>
        <v>-4333</v>
      </c>
      <c r="E19" s="44">
        <v>-79.88</v>
      </c>
    </row>
    <row r="20" spans="1:5" ht="29.25" customHeight="1" x14ac:dyDescent="0.25">
      <c r="A20" s="13"/>
      <c r="B20" s="21"/>
      <c r="C20" s="22"/>
      <c r="D20" s="22"/>
      <c r="E20" s="23"/>
    </row>
    <row r="21" spans="1:5" ht="29.25" customHeight="1" x14ac:dyDescent="0.25">
      <c r="A21" s="19" t="s">
        <v>11</v>
      </c>
      <c r="B21" s="22"/>
      <c r="C21" s="21"/>
      <c r="D21" s="22"/>
      <c r="E21" s="23"/>
    </row>
    <row r="22" spans="1:5" ht="29.25" customHeight="1" x14ac:dyDescent="0.25">
      <c r="A22" s="19" t="s">
        <v>12</v>
      </c>
      <c r="B22" s="22">
        <v>283</v>
      </c>
      <c r="C22" s="21">
        <v>408.25</v>
      </c>
      <c r="D22" s="22">
        <v>7799</v>
      </c>
      <c r="E22" s="23"/>
    </row>
    <row r="23" spans="1:5" ht="29.25" customHeight="1" x14ac:dyDescent="0.3">
      <c r="A23" s="15" t="s">
        <v>3</v>
      </c>
      <c r="B23" s="24">
        <f>B21-B22</f>
        <v>-283</v>
      </c>
      <c r="C23" s="24">
        <f t="shared" ref="C23:D23" si="3">C21-C22</f>
        <v>-408.25</v>
      </c>
      <c r="D23" s="24">
        <f t="shared" si="3"/>
        <v>-7799</v>
      </c>
      <c r="E23" s="40">
        <f>(D21/D22*100)-100</f>
        <v>-100</v>
      </c>
    </row>
    <row r="24" spans="1:5" ht="29.25" customHeight="1" x14ac:dyDescent="0.25">
      <c r="A24" s="19"/>
      <c r="B24" s="22"/>
      <c r="C24" s="21"/>
      <c r="D24" s="22"/>
      <c r="E24" s="23"/>
    </row>
    <row r="25" spans="1:5" ht="29.25" customHeight="1" x14ac:dyDescent="0.25">
      <c r="A25" s="19" t="s">
        <v>13</v>
      </c>
      <c r="B25" s="22"/>
      <c r="C25" s="21"/>
      <c r="D25" s="22"/>
      <c r="E25" s="23"/>
    </row>
    <row r="26" spans="1:5" ht="29.25" customHeight="1" x14ac:dyDescent="0.25">
      <c r="A26" s="19" t="s">
        <v>14</v>
      </c>
      <c r="B26" s="22">
        <v>406</v>
      </c>
      <c r="C26" s="21">
        <v>258.75</v>
      </c>
      <c r="D26" s="22">
        <v>5758</v>
      </c>
      <c r="E26" s="23"/>
    </row>
    <row r="27" spans="1:5" ht="29.25" customHeight="1" x14ac:dyDescent="0.3">
      <c r="A27" s="15" t="s">
        <v>3</v>
      </c>
      <c r="B27" s="24">
        <f>B25-B26</f>
        <v>-406</v>
      </c>
      <c r="C27" s="41">
        <f t="shared" ref="C27:D27" si="4">C25-C26</f>
        <v>-258.75</v>
      </c>
      <c r="D27" s="24">
        <f t="shared" si="4"/>
        <v>-5758</v>
      </c>
      <c r="E27" s="43">
        <v>-13.86</v>
      </c>
    </row>
    <row r="28" spans="1:5" ht="29.25" customHeight="1" x14ac:dyDescent="0.3">
      <c r="A28" s="19"/>
      <c r="B28" s="22"/>
      <c r="C28" s="21"/>
      <c r="D28" s="24"/>
      <c r="E28" s="23"/>
    </row>
    <row r="29" spans="1:5" ht="29.25" customHeight="1" x14ac:dyDescent="0.25">
      <c r="A29" s="13" t="s">
        <v>15</v>
      </c>
      <c r="B29" s="22"/>
      <c r="C29" s="22"/>
      <c r="D29" s="22"/>
      <c r="E29" s="23"/>
    </row>
    <row r="30" spans="1:5" ht="29.25" customHeight="1" x14ac:dyDescent="0.25">
      <c r="A30" s="19" t="s">
        <v>16</v>
      </c>
      <c r="B30" s="22">
        <v>113</v>
      </c>
      <c r="C30" s="21">
        <v>97.5</v>
      </c>
      <c r="D30" s="22">
        <v>2538</v>
      </c>
      <c r="E30" s="23"/>
    </row>
    <row r="31" spans="1:5" ht="29.25" customHeight="1" x14ac:dyDescent="0.3">
      <c r="A31" s="30" t="s">
        <v>3</v>
      </c>
      <c r="B31" s="24">
        <f>B29-B30</f>
        <v>-113</v>
      </c>
      <c r="C31" s="41">
        <f t="shared" ref="C31:D31" si="5">C29-C30</f>
        <v>-97.5</v>
      </c>
      <c r="D31" s="24">
        <f t="shared" si="5"/>
        <v>-2538</v>
      </c>
      <c r="E31" s="44">
        <v>-12.65</v>
      </c>
    </row>
    <row r="32" spans="1:5" ht="29.25" customHeight="1" x14ac:dyDescent="0.25">
      <c r="A32" s="13"/>
      <c r="B32" s="21"/>
      <c r="C32" s="22"/>
      <c r="D32" s="22"/>
      <c r="E32" s="23"/>
    </row>
    <row r="33" spans="1:5" ht="29.25" customHeight="1" x14ac:dyDescent="0.25">
      <c r="A33" s="19" t="s">
        <v>17</v>
      </c>
      <c r="B33" s="22"/>
      <c r="C33" s="21"/>
      <c r="D33" s="22"/>
      <c r="E33" s="23"/>
    </row>
    <row r="34" spans="1:5" ht="29.25" customHeight="1" x14ac:dyDescent="0.25">
      <c r="A34" s="19" t="s">
        <v>18</v>
      </c>
      <c r="B34" s="22">
        <v>783</v>
      </c>
      <c r="C34" s="21">
        <v>1513.75</v>
      </c>
      <c r="D34" s="22">
        <v>31060</v>
      </c>
      <c r="E34" s="23"/>
    </row>
    <row r="35" spans="1:5" ht="29.25" customHeight="1" x14ac:dyDescent="0.3">
      <c r="A35" s="15" t="s">
        <v>3</v>
      </c>
      <c r="B35" s="24">
        <f>B33-B34</f>
        <v>-783</v>
      </c>
      <c r="C35" s="41">
        <f t="shared" ref="C35:D35" si="6">C33-C34</f>
        <v>-1513.75</v>
      </c>
      <c r="D35" s="24">
        <f t="shared" si="6"/>
        <v>-31060</v>
      </c>
      <c r="E35" s="44">
        <v>-1.08</v>
      </c>
    </row>
    <row r="36" spans="1:5" ht="29.25" customHeight="1" x14ac:dyDescent="0.25">
      <c r="A36" s="19"/>
      <c r="B36" s="22"/>
      <c r="C36" s="21"/>
      <c r="D36" s="22"/>
      <c r="E36" s="23"/>
    </row>
    <row r="37" spans="1:5" ht="29.25" customHeight="1" x14ac:dyDescent="0.25">
      <c r="A37" s="19" t="s">
        <v>19</v>
      </c>
      <c r="B37" s="22"/>
      <c r="C37" s="21"/>
      <c r="D37" s="22"/>
      <c r="E37" s="23"/>
    </row>
    <row r="38" spans="1:5" ht="29.25" customHeight="1" x14ac:dyDescent="0.25">
      <c r="A38" s="13" t="s">
        <v>20</v>
      </c>
      <c r="B38" s="22">
        <v>27</v>
      </c>
      <c r="C38" s="21">
        <v>29.5</v>
      </c>
      <c r="D38" s="22">
        <v>566</v>
      </c>
      <c r="E38" s="23"/>
    </row>
    <row r="39" spans="1:5" ht="29.25" customHeight="1" x14ac:dyDescent="0.3">
      <c r="A39" s="30" t="s">
        <v>3</v>
      </c>
      <c r="B39" s="24">
        <f>B37-B38</f>
        <v>-27</v>
      </c>
      <c r="C39" s="41">
        <f t="shared" ref="C39:D39" si="7">C37-C38</f>
        <v>-29.5</v>
      </c>
      <c r="D39" s="24">
        <f t="shared" si="7"/>
        <v>-566</v>
      </c>
      <c r="E39" s="40">
        <f>(D37/D38*100)-100</f>
        <v>-100</v>
      </c>
    </row>
    <row r="40" spans="1:5" ht="29.25" customHeight="1" x14ac:dyDescent="0.25">
      <c r="A40" s="34"/>
      <c r="B40" s="8"/>
      <c r="C40" s="8"/>
      <c r="D40" s="8"/>
      <c r="E40" s="23"/>
    </row>
    <row r="41" spans="1:5" ht="61.5" customHeight="1" x14ac:dyDescent="0.25">
      <c r="A41" s="19" t="s">
        <v>24</v>
      </c>
      <c r="B41" s="22">
        <v>0</v>
      </c>
      <c r="C41" s="22">
        <v>6575</v>
      </c>
      <c r="D41" s="22">
        <v>0</v>
      </c>
      <c r="E41" s="23"/>
    </row>
    <row r="42" spans="1:5" ht="48" customHeight="1" x14ac:dyDescent="0.25">
      <c r="A42" s="19" t="s">
        <v>22</v>
      </c>
      <c r="B42" s="21">
        <v>0</v>
      </c>
      <c r="C42" s="22">
        <v>6343</v>
      </c>
      <c r="D42" s="22">
        <v>0</v>
      </c>
      <c r="E42" s="23"/>
    </row>
    <row r="43" spans="1:5" ht="29.25" customHeight="1" x14ac:dyDescent="0.25">
      <c r="A43" s="30" t="s">
        <v>3</v>
      </c>
      <c r="B43" s="22">
        <v>0</v>
      </c>
      <c r="C43" s="22">
        <f>C41-C42</f>
        <v>232</v>
      </c>
      <c r="D43" s="22">
        <v>0</v>
      </c>
      <c r="E43" s="16">
        <f>(C41/C42*100)-100</f>
        <v>3.6575752798360384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Foglio3</vt:lpstr>
      <vt:lpstr>Foglio2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cp:lastPrinted>2023-02-10T08:54:47Z</cp:lastPrinted>
  <dcterms:created xsi:type="dcterms:W3CDTF">2022-12-12T10:24:22Z</dcterms:created>
  <dcterms:modified xsi:type="dcterms:W3CDTF">2023-02-20T08:58:20Z</dcterms:modified>
</cp:coreProperties>
</file>